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https://mailfhsu-my.sharepoint.com/personal/mlkohl_fhsu_edu/Documents/Desktop/"/>
    </mc:Choice>
  </mc:AlternateContent>
  <xr:revisionPtr revIDLastSave="0" documentId="8_{C05DC8F5-1F07-4273-8FB3-B5F3CB5E68AC}" xr6:coauthVersionLast="47" xr6:coauthVersionMax="47" xr10:uidLastSave="{00000000-0000-0000-0000-000000000000}"/>
  <bookViews>
    <workbookView xWindow="1545" yWindow="2355" windowWidth="21600" windowHeight="11835" xr2:uid="{00000000-000D-0000-FFFF-FFFF00000000}"/>
  </bookViews>
  <sheets>
    <sheet name="Student Budget (2)" sheetId="4" r:id="rId1"/>
    <sheet name="Faculty Budget" sheetId="2" state="hidden" r:id="rId2"/>
  </sheets>
  <definedNames>
    <definedName name="_xlnm.Print_Area" localSheetId="0">'Student Budget (2)'!$B$2:$G$58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7" i="4" l="1"/>
  <c r="F52" i="4"/>
  <c r="F55" i="4" s="1"/>
  <c r="F41" i="4"/>
  <c r="F31" i="4"/>
  <c r="F43" i="4"/>
  <c r="F40" i="4"/>
  <c r="F38" i="4"/>
  <c r="F36" i="4"/>
  <c r="F35" i="4"/>
  <c r="F34" i="4"/>
  <c r="F33" i="4"/>
  <c r="F32" i="4"/>
  <c r="F25" i="4"/>
  <c r="E26" i="4" s="1"/>
  <c r="C36" i="2"/>
  <c r="D49" i="2"/>
  <c r="E15" i="2"/>
  <c r="F44" i="4" l="1"/>
  <c r="E36" i="2"/>
  <c r="C37" i="2"/>
  <c r="C38" i="2"/>
  <c r="C39" i="2"/>
  <c r="C40" i="2"/>
  <c r="E38" i="2"/>
  <c r="E37" i="2"/>
  <c r="E39" i="2"/>
  <c r="E40" i="2"/>
  <c r="E21" i="2"/>
  <c r="D28" i="2"/>
  <c r="D26" i="2"/>
  <c r="D25" i="2"/>
  <c r="D24" i="2"/>
  <c r="D20" i="2"/>
  <c r="E27" i="2"/>
  <c r="E32" i="2" l="1"/>
  <c r="E31" i="2"/>
  <c r="E42" i="2"/>
  <c r="D42" i="2" l="1"/>
  <c r="D52" i="2" l="1"/>
  <c r="D51" i="2"/>
</calcChain>
</file>

<file path=xl/sharedStrings.xml><?xml version="1.0" encoding="utf-8"?>
<sst xmlns="http://schemas.openxmlformats.org/spreadsheetml/2006/main" count="208" uniqueCount="101">
  <si>
    <t> </t>
  </si>
  <si>
    <t xml:space="preserve">Faculty Leader Name: </t>
  </si>
  <si>
    <t>Replacement Faculty Leader Name:</t>
  </si>
  <si>
    <t>Term Year:</t>
  </si>
  <si>
    <t>Term Session:</t>
  </si>
  <si>
    <t>Included in Package</t>
  </si>
  <si>
    <t>Roundtrip Airfare</t>
  </si>
  <si>
    <t>Yes</t>
  </si>
  <si>
    <t>Private Coach pickup and dropoff</t>
  </si>
  <si>
    <t>No</t>
  </si>
  <si>
    <t>Friday &amp; Saturday weekend excursion lodging is not included</t>
  </si>
  <si>
    <t>En-suite Rooms (3 rooms available)</t>
  </si>
  <si>
    <t>Meals On-Site at the Castle</t>
  </si>
  <si>
    <t>Welcome Dinner on arrival day</t>
  </si>
  <si>
    <t xml:space="preserve">?? What about Wed? </t>
  </si>
  <si>
    <t>Dinner (Mon, Tues, Thurs, Fri)</t>
  </si>
  <si>
    <t>Farewell dinner (during the last week)</t>
  </si>
  <si>
    <t>Hadrian's Wall / Lake District Weekend</t>
  </si>
  <si>
    <t>Edinburgh Weekend</t>
  </si>
  <si>
    <t>STUDENT BUDGET</t>
  </si>
  <si>
    <t>Program Dates:</t>
  </si>
  <si>
    <t>FHSU Alnwick Inclusive Program Package</t>
  </si>
  <si>
    <t>Shared dorm-style bedroom with community bathroom</t>
  </si>
  <si>
    <t>Meals Onsite at Alnwick Castle</t>
  </si>
  <si>
    <t>Continental Breakfast (Monday-Friday)</t>
  </si>
  <si>
    <t>Lunch Voucher (Mon, Tues, Wed, Thurs)</t>
  </si>
  <si>
    <t>Weekend Excursions</t>
  </si>
  <si>
    <t>Hadrian's Wall / Lake District Weekend (1 overnight)</t>
  </si>
  <si>
    <t>Day Excursions</t>
  </si>
  <si>
    <t>Coastle Castles</t>
  </si>
  <si>
    <t xml:space="preserve"> </t>
  </si>
  <si>
    <t>Subtotal Inclusive Program Package</t>
  </si>
  <si>
    <t>Financial Supplements</t>
  </si>
  <si>
    <t>Department Scholarship</t>
  </si>
  <si>
    <t>Global Affairs Travel Stipend</t>
  </si>
  <si>
    <t>Subtotal Financial Supplements</t>
  </si>
  <si>
    <r>
      <t xml:space="preserve">Total Program Package Cost </t>
    </r>
    <r>
      <rPr>
        <b/>
        <sz val="12"/>
        <color rgb="FF000000"/>
        <rFont val="Calibri"/>
        <family val="2"/>
      </rPr>
      <t>(student)</t>
    </r>
  </si>
  <si>
    <r>
      <rPr>
        <b/>
        <sz val="18"/>
        <color rgb="FF000000"/>
        <rFont val="Calibri"/>
        <family val="2"/>
      </rPr>
      <t xml:space="preserve">Additional Estimated Expenses </t>
    </r>
    <r>
      <rPr>
        <b/>
        <sz val="12"/>
        <color rgb="FF000000"/>
        <rFont val="Calibri"/>
        <family val="2"/>
      </rPr>
      <t>(paid out-of-pocket/not included in program package)</t>
    </r>
  </si>
  <si>
    <t>1 night lodging in Edinburgh (night before departure)</t>
  </si>
  <si>
    <t>Hadrian's Wall / Lake District weekend meals</t>
  </si>
  <si>
    <t>Open-travel weekend meals (groceries or dine-out)</t>
  </si>
  <si>
    <t>Edinburgh weekend meals (one day, dine-out)</t>
  </si>
  <si>
    <t>Travel day meals (airport food or snacks)</t>
  </si>
  <si>
    <t>International Travel and Health Insurance</t>
  </si>
  <si>
    <t>GeoBlue Insurance (paid out-of-pocket to Geoblue)</t>
  </si>
  <si>
    <t>Transportation</t>
  </si>
  <si>
    <t>Roundtrip airfare to and from Edinburgh, Scotland</t>
  </si>
  <si>
    <t>Passport, books, &amp; supplies</t>
  </si>
  <si>
    <t>Subtotal Additional Expenses</t>
  </si>
  <si>
    <t xml:space="preserve">June 20-23 </t>
  </si>
  <si>
    <t>Tuition &amp; Fees</t>
  </si>
  <si>
    <t>(fill out for each faculty leader)</t>
  </si>
  <si>
    <t>White boxes indicate a fill-in or drop-down option</t>
  </si>
  <si>
    <t>Airfare (To and from Edinburg, Scotland)</t>
  </si>
  <si>
    <t>Personal Expense</t>
  </si>
  <si>
    <t xml:space="preserve">Airfare will be paid directly to StudentUniverse and is not included in the program package. </t>
  </si>
  <si>
    <t>INCLUDED</t>
  </si>
  <si>
    <t>Lodging at the Alnwick Castle (17 nights)</t>
  </si>
  <si>
    <t>UPGRADE Faculty Flats (2 available) (Dropdown)</t>
  </si>
  <si>
    <t>Day Excursions + Meals Off-Site</t>
  </si>
  <si>
    <t>Personal Expense (Meals)</t>
  </si>
  <si>
    <t>OPTIONAL EXCURSIONS</t>
  </si>
  <si>
    <t>These will be determined and paid for on-site. Participants are responsible for paying their own meals during the all day excursions</t>
  </si>
  <si>
    <r>
      <t xml:space="preserve">Totals </t>
    </r>
    <r>
      <rPr>
        <sz val="11"/>
        <color rgb="FF000000"/>
        <rFont val="Calibri"/>
        <family val="2"/>
      </rPr>
      <t>(before travel supplements)</t>
    </r>
  </si>
  <si>
    <t>Package</t>
  </si>
  <si>
    <t>Personal</t>
  </si>
  <si>
    <t>Travel Supplements</t>
  </si>
  <si>
    <t>Subtotal of Financial Assistance</t>
  </si>
  <si>
    <t>Provost Travel Supplement</t>
  </si>
  <si>
    <t>M&amp;D Supplement</t>
  </si>
  <si>
    <t>College Supplement</t>
  </si>
  <si>
    <t>Department Supplement</t>
  </si>
  <si>
    <t>Alnwick Castle Faculty Leader Budget</t>
  </si>
  <si>
    <t>Lunch Tickets (Mon - Thurs)</t>
  </si>
  <si>
    <t>Automactially set -- not faculty or department sputting this</t>
  </si>
  <si>
    <t>Faculty Budget and Student Budget</t>
  </si>
  <si>
    <t>** Is this section needed?</t>
  </si>
  <si>
    <t>Total Program Cost (including Travel Supplements)</t>
  </si>
  <si>
    <t>Total Cost (Package + Personal + Travel Supplement)</t>
  </si>
  <si>
    <t>leave space for faculty to add in</t>
  </si>
  <si>
    <t>Departmental scholarship (input)</t>
  </si>
  <si>
    <t>Weekly evening meals (groceries or dine-out)</t>
  </si>
  <si>
    <t xml:space="preserve">All additional expenses are subject to change and are only an estimation. </t>
  </si>
  <si>
    <t xml:space="preserve">Lodging/Meals </t>
  </si>
  <si>
    <r>
      <t xml:space="preserve">Airport pickup and drop-off </t>
    </r>
    <r>
      <rPr>
        <sz val="9"/>
        <color rgb="FF000000"/>
        <rFont val="Calibri"/>
        <family val="2"/>
      </rPr>
      <t>(cost divided by number of travelers)</t>
    </r>
  </si>
  <si>
    <t xml:space="preserve">The program package cost is paid directly to FHSU. </t>
  </si>
  <si>
    <t>June 7th-June 29th, 2025</t>
  </si>
  <si>
    <t xml:space="preserve">Lodging at Alnwick Castle - </t>
  </si>
  <si>
    <t>York &amp; Coastle Castles</t>
  </si>
  <si>
    <t>Financial Aid</t>
  </si>
  <si>
    <t>Financial Aid for Tuition</t>
  </si>
  <si>
    <t>Total Overall Estimated Program Cost</t>
  </si>
  <si>
    <r>
      <rPr>
        <b/>
        <sz val="18"/>
        <color rgb="FF000000"/>
        <rFont val="Calibri"/>
        <family val="2"/>
      </rPr>
      <t xml:space="preserve">Optional Open-Travel Weekend </t>
    </r>
    <r>
      <rPr>
        <b/>
        <sz val="12"/>
        <color rgb="FF000000"/>
        <rFont val="Calibri"/>
        <family val="2"/>
      </rPr>
      <t xml:space="preserve">(paid out-of-pocket/not included in this budget) </t>
    </r>
  </si>
  <si>
    <t># of meals</t>
  </si>
  <si>
    <t>Cost per meal</t>
  </si>
  <si>
    <t>Tuition (paid in Workday)</t>
  </si>
  <si>
    <t># of credit hours</t>
  </si>
  <si>
    <t>Cost per credit hour</t>
  </si>
  <si>
    <t>View the tuition @ https://www.fhsu.edu/sfs/students_parents/tuition/</t>
  </si>
  <si>
    <t>Total Tuition Cost (student)</t>
  </si>
  <si>
    <t>Miscellaneous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</si>
</sst>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46" x14ac:knownFonts="1">
    <font>
      <sz val="11"/>
      <color theme="1"/>
      <name val="Aptos Narrow"/>
      <family val="2"/>
      <scheme val="minor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sz val="11"/>
      <color rgb="FF3F3F76"/>
      <name val="Calibri"/>
      <family val="2"/>
    </font>
    <font>
      <sz val="14"/>
      <color rgb="FF000000"/>
      <name val="Calibri"/>
      <family val="2"/>
    </font>
    <font>
      <b/>
      <sz val="13"/>
      <color rgb="FF000000"/>
      <name val="Calibri"/>
      <family val="2"/>
    </font>
    <font>
      <sz val="11"/>
      <name val="Calibri"/>
      <family val="2"/>
    </font>
    <font>
      <sz val="11"/>
      <color theme="1"/>
      <name val="Aptos Narrow"/>
      <family val="2"/>
      <scheme val="minor"/>
    </font>
    <font>
      <b/>
      <u/>
      <sz val="12"/>
      <color rgb="FF000000"/>
      <name val="Calibri"/>
      <family val="2"/>
    </font>
    <font>
      <i/>
      <sz val="12"/>
      <color rgb="FF000000"/>
      <name val="Calibri"/>
      <family val="2"/>
    </font>
    <font>
      <sz val="12"/>
      <color rgb="FFFF0000"/>
      <name val="Calibri"/>
      <family val="2"/>
    </font>
    <font>
      <sz val="12"/>
      <name val="Calibri"/>
      <family val="2"/>
    </font>
    <font>
      <b/>
      <sz val="13"/>
      <color theme="6"/>
      <name val="Calibri"/>
      <family val="2"/>
    </font>
    <font>
      <sz val="11"/>
      <color rgb="FF3F3F76"/>
      <name val="Aptos Narrow"/>
      <family val="2"/>
      <scheme val="minor"/>
    </font>
    <font>
      <sz val="12"/>
      <color rgb="FF000000"/>
      <name val="Aptos Display"/>
      <family val="2"/>
      <scheme val="major"/>
    </font>
    <font>
      <sz val="11"/>
      <color theme="1"/>
      <name val="Aptos Display"/>
      <family val="2"/>
      <scheme val="major"/>
    </font>
    <font>
      <b/>
      <sz val="12"/>
      <color rgb="FF000000"/>
      <name val="Aptos Display"/>
      <family val="2"/>
      <scheme val="major"/>
    </font>
    <font>
      <sz val="11"/>
      <color rgb="FF3F3F76"/>
      <name val="Aptos Display"/>
      <family val="2"/>
      <scheme val="major"/>
    </font>
    <font>
      <b/>
      <sz val="13"/>
      <color rgb="FF000000"/>
      <name val="Aptos Display"/>
      <family val="2"/>
      <scheme val="major"/>
    </font>
    <font>
      <sz val="11"/>
      <color rgb="FFFF0000"/>
      <name val="Aptos Display"/>
      <family val="2"/>
      <scheme val="major"/>
    </font>
    <font>
      <i/>
      <sz val="11"/>
      <color rgb="FF000000"/>
      <name val="Calibri"/>
      <family val="2"/>
    </font>
    <font>
      <sz val="11"/>
      <color theme="1"/>
      <name val="Aptos Display"/>
      <family val="2"/>
      <scheme val="major"/>
    </font>
    <font>
      <sz val="11"/>
      <color rgb="FF000000"/>
      <name val="Aptos Display"/>
      <family val="2"/>
      <scheme val="major"/>
    </font>
    <font>
      <sz val="11"/>
      <color rgb="FF000000"/>
      <name val="Calibri"/>
      <family val="2"/>
    </font>
    <font>
      <sz val="12"/>
      <color rgb="FF000000"/>
      <name val="Calibri"/>
      <family val="2"/>
    </font>
    <font>
      <b/>
      <sz val="14"/>
      <color rgb="FF000000"/>
      <name val="Calibri"/>
      <family val="2"/>
    </font>
    <font>
      <b/>
      <sz val="12"/>
      <color rgb="FF000000"/>
      <name val="Calibri"/>
      <family val="2"/>
    </font>
    <font>
      <b/>
      <sz val="12"/>
      <color rgb="FF000000"/>
      <name val="Aptos Display"/>
      <family val="2"/>
      <scheme val="major"/>
    </font>
    <font>
      <sz val="11"/>
      <color rgb="FF3F3F76"/>
      <name val="Aptos Display"/>
      <family val="2"/>
      <scheme val="major"/>
    </font>
    <font>
      <sz val="14"/>
      <color rgb="FF000000"/>
      <name val="Calibri"/>
      <family val="2"/>
    </font>
    <font>
      <b/>
      <sz val="13"/>
      <color rgb="FF000000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b/>
      <sz val="12"/>
      <name val="Calibri"/>
      <family val="2"/>
    </font>
    <font>
      <b/>
      <sz val="18"/>
      <name val="Calibri"/>
      <family val="2"/>
    </font>
    <font>
      <b/>
      <sz val="18"/>
      <color rgb="FF000000"/>
      <name val="Calibri"/>
      <family val="2"/>
    </font>
    <font>
      <b/>
      <sz val="18"/>
      <color rgb="FF000000"/>
      <name val="Aptos Display"/>
      <family val="2"/>
      <scheme val="major"/>
    </font>
    <font>
      <b/>
      <sz val="11"/>
      <color rgb="FF000000"/>
      <name val="Aptos Display"/>
      <family val="2"/>
      <scheme val="major"/>
    </font>
    <font>
      <sz val="9"/>
      <color rgb="FF000000"/>
      <name val="Calibri"/>
      <family val="2"/>
    </font>
    <font>
      <b/>
      <sz val="18"/>
      <color rgb="FF000000"/>
      <name val="Calibri"/>
      <family val="2"/>
    </font>
    <font>
      <sz val="12"/>
      <color theme="1"/>
      <name val="Calibri"/>
      <family val="2"/>
    </font>
    <font>
      <b/>
      <sz val="14"/>
      <color theme="1"/>
      <name val="Aptos Display"/>
      <family val="2"/>
      <scheme val="major"/>
    </font>
    <font>
      <b/>
      <sz val="20"/>
      <color rgb="FF000000"/>
      <name val="Aptos Display"/>
      <family val="2"/>
      <scheme val="major"/>
    </font>
    <font>
      <sz val="11"/>
      <color theme="5"/>
      <name val="Aptos Narrow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rgb="FFEDEDED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9" tint="0.79998168889431442"/>
        <bgColor rgb="FF00000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CC99"/>
      </patternFill>
    </fill>
    <fill>
      <patternFill patternType="solid">
        <fgColor theme="5" tint="0.39997558519241921"/>
        <bgColor rgb="FF000000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249977111117893"/>
        <bgColor rgb="FF000000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FF0000"/>
        <bgColor indexed="64"/>
      </patternFill>
    </fill>
  </fills>
  <borders count="2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/>
      <top style="thin">
        <color rgb="FF7F7F7F"/>
      </top>
      <bottom style="thin">
        <color indexed="64"/>
      </bottom>
      <diagonal/>
    </border>
    <border>
      <left/>
      <right/>
      <top style="thin">
        <color rgb="FF7F7F7F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9" fillId="0" borderId="0" applyFont="0" applyFill="0" applyBorder="0" applyAlignment="0" applyProtection="0"/>
    <xf numFmtId="0" fontId="15" fillId="9" borderId="1" applyNumberFormat="0" applyAlignment="0" applyProtection="0"/>
  </cellStyleXfs>
  <cellXfs count="136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4" xfId="0" applyFont="1" applyBorder="1"/>
    <xf numFmtId="0" fontId="8" fillId="0" borderId="0" xfId="0" applyFont="1"/>
    <xf numFmtId="0" fontId="11" fillId="3" borderId="5" xfId="0" applyFont="1" applyFill="1" applyBorder="1" applyAlignment="1">
      <alignment horizontal="left" indent="1"/>
    </xf>
    <xf numFmtId="0" fontId="11" fillId="8" borderId="5" xfId="0" applyFont="1" applyFill="1" applyBorder="1" applyAlignment="1">
      <alignment horizontal="left" indent="1"/>
    </xf>
    <xf numFmtId="0" fontId="1" fillId="0" borderId="7" xfId="0" applyFont="1" applyBorder="1"/>
    <xf numFmtId="0" fontId="2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3" fillId="0" borderId="11" xfId="0" applyFont="1" applyBorder="1"/>
    <xf numFmtId="0" fontId="6" fillId="0" borderId="11" xfId="0" applyFont="1" applyBorder="1"/>
    <xf numFmtId="0" fontId="1" fillId="0" borderId="11" xfId="0" applyFont="1" applyBorder="1"/>
    <xf numFmtId="0" fontId="1" fillId="7" borderId="10" xfId="0" applyFont="1" applyFill="1" applyBorder="1"/>
    <xf numFmtId="0" fontId="1" fillId="7" borderId="11" xfId="0" applyFont="1" applyFill="1" applyBorder="1"/>
    <xf numFmtId="0" fontId="5" fillId="2" borderId="1" xfId="0" applyFont="1" applyFill="1" applyBorder="1"/>
    <xf numFmtId="0" fontId="18" fillId="3" borderId="0" xfId="0" applyFont="1" applyFill="1" applyAlignment="1">
      <alignment horizontal="right"/>
    </xf>
    <xf numFmtId="0" fontId="12" fillId="8" borderId="6" xfId="0" applyFont="1" applyFill="1" applyBorder="1"/>
    <xf numFmtId="0" fontId="4" fillId="0" borderId="0" xfId="0" applyFont="1"/>
    <xf numFmtId="0" fontId="11" fillId="3" borderId="0" xfId="0" applyFont="1" applyFill="1" applyAlignment="1">
      <alignment horizontal="left" indent="1"/>
    </xf>
    <xf numFmtId="0" fontId="0" fillId="5" borderId="0" xfId="0" applyFill="1"/>
    <xf numFmtId="0" fontId="11" fillId="8" borderId="0" xfId="0" applyFont="1" applyFill="1" applyAlignment="1">
      <alignment horizontal="left" indent="1"/>
    </xf>
    <xf numFmtId="0" fontId="10" fillId="6" borderId="0" xfId="0" applyFont="1" applyFill="1"/>
    <xf numFmtId="0" fontId="14" fillId="6" borderId="0" xfId="0" applyFont="1" applyFill="1" applyAlignment="1">
      <alignment wrapText="1"/>
    </xf>
    <xf numFmtId="0" fontId="13" fillId="4" borderId="0" xfId="0" applyFont="1" applyFill="1"/>
    <xf numFmtId="0" fontId="7" fillId="10" borderId="0" xfId="0" applyFont="1" applyFill="1"/>
    <xf numFmtId="0" fontId="8" fillId="0" borderId="10" xfId="0" applyFont="1" applyBorder="1"/>
    <xf numFmtId="0" fontId="8" fillId="0" borderId="11" xfId="0" applyFont="1" applyBorder="1"/>
    <xf numFmtId="0" fontId="7" fillId="6" borderId="0" xfId="0" applyFont="1" applyFill="1"/>
    <xf numFmtId="44" fontId="7" fillId="10" borderId="0" xfId="1" applyFont="1" applyFill="1" applyBorder="1"/>
    <xf numFmtId="0" fontId="1" fillId="0" borderId="12" xfId="0" applyFont="1" applyBorder="1"/>
    <xf numFmtId="0" fontId="4" fillId="0" borderId="13" xfId="0" applyFont="1" applyBorder="1"/>
    <xf numFmtId="0" fontId="1" fillId="0" borderId="14" xfId="0" applyFont="1" applyBorder="1"/>
    <xf numFmtId="0" fontId="4" fillId="6" borderId="0" xfId="0" applyFont="1" applyFill="1"/>
    <xf numFmtId="44" fontId="4" fillId="6" borderId="0" xfId="1" applyFont="1" applyFill="1" applyBorder="1"/>
    <xf numFmtId="0" fontId="7" fillId="6" borderId="0" xfId="0" applyFont="1" applyFill="1" applyAlignment="1">
      <alignment wrapText="1"/>
    </xf>
    <xf numFmtId="0" fontId="2" fillId="4" borderId="5" xfId="0" applyFont="1" applyFill="1" applyBorder="1"/>
    <xf numFmtId="44" fontId="2" fillId="4" borderId="0" xfId="1" applyFont="1" applyFill="1" applyBorder="1"/>
    <xf numFmtId="0" fontId="2" fillId="4" borderId="0" xfId="0" applyFont="1" applyFill="1"/>
    <xf numFmtId="44" fontId="2" fillId="8" borderId="6" xfId="0" applyNumberFormat="1" applyFont="1" applyFill="1" applyBorder="1"/>
    <xf numFmtId="44" fontId="2" fillId="4" borderId="0" xfId="0" applyNumberFormat="1" applyFont="1" applyFill="1"/>
    <xf numFmtId="0" fontId="7" fillId="10" borderId="0" xfId="0" applyFont="1" applyFill="1" applyAlignment="1">
      <alignment wrapText="1"/>
    </xf>
    <xf numFmtId="44" fontId="21" fillId="8" borderId="6" xfId="1" applyFont="1" applyFill="1" applyBorder="1" applyProtection="1">
      <protection locked="0"/>
    </xf>
    <xf numFmtId="0" fontId="19" fillId="7" borderId="6" xfId="2" applyFont="1" applyFill="1" applyBorder="1" applyAlignment="1" applyProtection="1">
      <alignment wrapText="1"/>
      <protection locked="0"/>
    </xf>
    <xf numFmtId="0" fontId="17" fillId="0" borderId="6" xfId="0" applyFont="1" applyBorder="1" applyProtection="1">
      <protection locked="0"/>
    </xf>
    <xf numFmtId="44" fontId="17" fillId="0" borderId="6" xfId="1" applyFont="1" applyBorder="1" applyProtection="1">
      <protection locked="0"/>
    </xf>
    <xf numFmtId="44" fontId="21" fillId="0" borderId="6" xfId="1" applyFont="1" applyBorder="1" applyProtection="1">
      <protection locked="0"/>
    </xf>
    <xf numFmtId="0" fontId="25" fillId="0" borderId="0" xfId="0" applyFont="1"/>
    <xf numFmtId="0" fontId="26" fillId="0" borderId="0" xfId="0" applyFont="1"/>
    <xf numFmtId="0" fontId="25" fillId="0" borderId="7" xfId="0" applyFont="1" applyBorder="1"/>
    <xf numFmtId="0" fontId="26" fillId="0" borderId="8" xfId="0" applyFont="1" applyBorder="1"/>
    <xf numFmtId="0" fontId="25" fillId="0" borderId="9" xfId="0" applyFont="1" applyBorder="1"/>
    <xf numFmtId="0" fontId="25" fillId="0" borderId="10" xfId="0" applyFont="1" applyBorder="1"/>
    <xf numFmtId="0" fontId="27" fillId="0" borderId="11" xfId="0" applyFont="1" applyBorder="1"/>
    <xf numFmtId="0" fontId="29" fillId="3" borderId="0" xfId="0" applyFont="1" applyFill="1" applyAlignment="1">
      <alignment horizontal="right"/>
    </xf>
    <xf numFmtId="0" fontId="30" fillId="3" borderId="0" xfId="0" applyFont="1" applyFill="1" applyAlignment="1">
      <alignment horizontal="center" wrapText="1"/>
    </xf>
    <xf numFmtId="0" fontId="26" fillId="14" borderId="0" xfId="0" applyFont="1" applyFill="1"/>
    <xf numFmtId="0" fontId="25" fillId="0" borderId="11" xfId="0" applyFont="1" applyBorder="1"/>
    <xf numFmtId="0" fontId="33" fillId="0" borderId="0" xfId="0" applyFont="1"/>
    <xf numFmtId="0" fontId="26" fillId="15" borderId="0" xfId="0" applyFont="1" applyFill="1"/>
    <xf numFmtId="0" fontId="31" fillId="0" borderId="11" xfId="0" applyFont="1" applyBorder="1"/>
    <xf numFmtId="0" fontId="36" fillId="12" borderId="0" xfId="0" applyFont="1" applyFill="1"/>
    <xf numFmtId="0" fontId="35" fillId="12" borderId="0" xfId="0" applyFont="1" applyFill="1"/>
    <xf numFmtId="0" fontId="34" fillId="12" borderId="0" xfId="0" applyFont="1" applyFill="1"/>
    <xf numFmtId="0" fontId="7" fillId="3" borderId="0" xfId="0" applyFont="1" applyFill="1"/>
    <xf numFmtId="0" fontId="7" fillId="3" borderId="0" xfId="0" applyFont="1" applyFill="1" applyAlignment="1">
      <alignment horizontal="center" wrapText="1"/>
    </xf>
    <xf numFmtId="0" fontId="2" fillId="4" borderId="0" xfId="0" applyFont="1" applyFill="1" applyAlignment="1">
      <alignment horizontal="left" indent="1"/>
    </xf>
    <xf numFmtId="0" fontId="26" fillId="5" borderId="0" xfId="0" applyFont="1" applyFill="1"/>
    <xf numFmtId="0" fontId="32" fillId="3" borderId="0" xfId="0" applyFont="1" applyFill="1" applyAlignment="1">
      <alignment wrapText="1"/>
    </xf>
    <xf numFmtId="0" fontId="26" fillId="4" borderId="0" xfId="0" applyFont="1" applyFill="1" applyAlignment="1">
      <alignment horizontal="left" indent="1"/>
    </xf>
    <xf numFmtId="0" fontId="26" fillId="4" borderId="0" xfId="0" applyFont="1" applyFill="1"/>
    <xf numFmtId="0" fontId="32" fillId="3" borderId="0" xfId="0" applyFont="1" applyFill="1"/>
    <xf numFmtId="0" fontId="32" fillId="3" borderId="0" xfId="0" applyFont="1" applyFill="1" applyAlignment="1">
      <alignment horizontal="center" wrapText="1"/>
    </xf>
    <xf numFmtId="0" fontId="25" fillId="0" borderId="0" xfId="0" applyFont="1" applyAlignment="1">
      <alignment vertical="top"/>
    </xf>
    <xf numFmtId="0" fontId="25" fillId="0" borderId="10" xfId="0" applyFont="1" applyBorder="1" applyAlignment="1">
      <alignment vertical="top"/>
    </xf>
    <xf numFmtId="0" fontId="37" fillId="13" borderId="0" xfId="0" applyFont="1" applyFill="1" applyAlignment="1">
      <alignment vertical="top"/>
    </xf>
    <xf numFmtId="0" fontId="32" fillId="13" borderId="0" xfId="0" applyFont="1" applyFill="1" applyAlignment="1">
      <alignment vertical="top"/>
    </xf>
    <xf numFmtId="0" fontId="25" fillId="0" borderId="11" xfId="0" applyFont="1" applyBorder="1" applyAlignment="1">
      <alignment vertical="top"/>
    </xf>
    <xf numFmtId="0" fontId="33" fillId="0" borderId="0" xfId="0" applyFont="1" applyAlignment="1">
      <alignment vertical="top"/>
    </xf>
    <xf numFmtId="0" fontId="0" fillId="0" borderId="0" xfId="0" applyAlignment="1">
      <alignment vertical="top"/>
    </xf>
    <xf numFmtId="0" fontId="4" fillId="13" borderId="0" xfId="0" applyFont="1" applyFill="1"/>
    <xf numFmtId="44" fontId="39" fillId="6" borderId="6" xfId="1" applyFont="1" applyFill="1" applyBorder="1" applyProtection="1"/>
    <xf numFmtId="0" fontId="41" fillId="12" borderId="0" xfId="0" applyFont="1" applyFill="1"/>
    <xf numFmtId="0" fontId="4" fillId="12" borderId="0" xfId="0" applyFont="1" applyFill="1"/>
    <xf numFmtId="0" fontId="0" fillId="14" borderId="0" xfId="0" applyFill="1" applyAlignment="1">
      <alignment horizontal="center"/>
    </xf>
    <xf numFmtId="0" fontId="0" fillId="14" borderId="0" xfId="0" applyFill="1"/>
    <xf numFmtId="0" fontId="19" fillId="5" borderId="6" xfId="2" applyFont="1" applyFill="1" applyBorder="1" applyAlignment="1" applyProtection="1">
      <alignment wrapText="1"/>
    </xf>
    <xf numFmtId="0" fontId="24" fillId="0" borderId="0" xfId="0" applyFont="1"/>
    <xf numFmtId="0" fontId="24" fillId="0" borderId="10" xfId="0" applyFont="1" applyBorder="1"/>
    <xf numFmtId="0" fontId="23" fillId="0" borderId="0" xfId="0" applyFont="1"/>
    <xf numFmtId="0" fontId="20" fillId="3" borderId="0" xfId="0" applyFont="1" applyFill="1" applyAlignment="1">
      <alignment wrapText="1"/>
    </xf>
    <xf numFmtId="0" fontId="16" fillId="5" borderId="6" xfId="0" applyFont="1" applyFill="1" applyBorder="1"/>
    <xf numFmtId="2" fontId="16" fillId="5" borderId="6" xfId="0" applyNumberFormat="1" applyFont="1" applyFill="1" applyBorder="1"/>
    <xf numFmtId="0" fontId="0" fillId="0" borderId="10" xfId="0" applyBorder="1"/>
    <xf numFmtId="0" fontId="42" fillId="5" borderId="0" xfId="0" applyFont="1" applyFill="1"/>
    <xf numFmtId="0" fontId="0" fillId="0" borderId="11" xfId="0" applyBorder="1"/>
    <xf numFmtId="0" fontId="0" fillId="12" borderId="0" xfId="0" applyFill="1"/>
    <xf numFmtId="164" fontId="39" fillId="11" borderId="15" xfId="0" applyNumberFormat="1" applyFont="1" applyFill="1" applyBorder="1" applyAlignment="1">
      <alignment horizontal="center"/>
    </xf>
    <xf numFmtId="0" fontId="0" fillId="15" borderId="0" xfId="0" applyFill="1"/>
    <xf numFmtId="0" fontId="37" fillId="12" borderId="0" xfId="0" applyFont="1" applyFill="1"/>
    <xf numFmtId="0" fontId="4" fillId="16" borderId="0" xfId="0" applyFont="1" applyFill="1"/>
    <xf numFmtId="0" fontId="35" fillId="17" borderId="0" xfId="0" applyFont="1" applyFill="1"/>
    <xf numFmtId="0" fontId="4" fillId="15" borderId="0" xfId="0" applyFont="1" applyFill="1" applyAlignment="1">
      <alignment horizontal="left"/>
    </xf>
    <xf numFmtId="164" fontId="26" fillId="15" borderId="0" xfId="0" applyNumberFormat="1" applyFont="1" applyFill="1" applyAlignment="1">
      <alignment horizontal="center"/>
    </xf>
    <xf numFmtId="0" fontId="37" fillId="13" borderId="0" xfId="0" applyFont="1" applyFill="1"/>
    <xf numFmtId="0" fontId="32" fillId="13" borderId="0" xfId="0" applyFont="1" applyFill="1"/>
    <xf numFmtId="0" fontId="45" fillId="5" borderId="0" xfId="0" applyFont="1" applyFill="1"/>
    <xf numFmtId="0" fontId="0" fillId="5" borderId="0" xfId="0" applyFill="1" applyAlignment="1">
      <alignment horizontal="center"/>
    </xf>
    <xf numFmtId="0" fontId="1" fillId="4" borderId="0" xfId="0" applyFont="1" applyFill="1" applyAlignment="1">
      <alignment horizontal="center"/>
    </xf>
    <xf numFmtId="44" fontId="19" fillId="5" borderId="6" xfId="1" applyFont="1" applyFill="1" applyBorder="1" applyAlignment="1" applyProtection="1">
      <alignment wrapText="1"/>
    </xf>
    <xf numFmtId="44" fontId="20" fillId="11" borderId="0" xfId="1" applyFont="1" applyFill="1" applyBorder="1" applyAlignment="1" applyProtection="1">
      <alignment horizontal="center"/>
    </xf>
    <xf numFmtId="44" fontId="20" fillId="11" borderId="6" xfId="1" applyFont="1" applyFill="1" applyBorder="1" applyAlignment="1" applyProtection="1">
      <alignment horizontal="center"/>
    </xf>
    <xf numFmtId="0" fontId="33" fillId="15" borderId="0" xfId="0" applyFont="1" applyFill="1"/>
    <xf numFmtId="0" fontId="25" fillId="0" borderId="12" xfId="0" applyFont="1" applyBorder="1"/>
    <xf numFmtId="0" fontId="28" fillId="0" borderId="13" xfId="0" applyFont="1" applyBorder="1"/>
    <xf numFmtId="0" fontId="25" fillId="0" borderId="13" xfId="0" applyFont="1" applyBorder="1"/>
    <xf numFmtId="0" fontId="25" fillId="0" borderId="14" xfId="0" applyFont="1" applyBorder="1"/>
    <xf numFmtId="0" fontId="37" fillId="12" borderId="19" xfId="0" applyFont="1" applyFill="1" applyBorder="1" applyAlignment="1">
      <alignment horizontal="center"/>
    </xf>
    <xf numFmtId="0" fontId="43" fillId="8" borderId="6" xfId="0" applyFont="1" applyFill="1" applyBorder="1" applyAlignment="1" applyProtection="1">
      <alignment horizontal="center" wrapText="1"/>
      <protection locked="0"/>
    </xf>
    <xf numFmtId="0" fontId="43" fillId="8" borderId="20" xfId="0" applyFont="1" applyFill="1" applyBorder="1" applyAlignment="1" applyProtection="1">
      <alignment horizontal="center" wrapText="1"/>
      <protection locked="0"/>
    </xf>
    <xf numFmtId="0" fontId="37" fillId="6" borderId="0" xfId="0" applyFont="1" applyFill="1" applyAlignment="1">
      <alignment horizontal="left" wrapText="1"/>
    </xf>
    <xf numFmtId="164" fontId="38" fillId="11" borderId="15" xfId="0" applyNumberFormat="1" applyFont="1" applyFill="1" applyBorder="1" applyAlignment="1">
      <alignment horizontal="center"/>
    </xf>
    <xf numFmtId="164" fontId="38" fillId="11" borderId="16" xfId="0" applyNumberFormat="1" applyFont="1" applyFill="1" applyBorder="1" applyAlignment="1">
      <alignment horizontal="center"/>
    </xf>
    <xf numFmtId="0" fontId="37" fillId="6" borderId="0" xfId="0" applyFont="1" applyFill="1" applyAlignment="1">
      <alignment horizontal="left"/>
    </xf>
    <xf numFmtId="0" fontId="4" fillId="12" borderId="0" xfId="0" applyFont="1" applyFill="1" applyAlignment="1">
      <alignment horizontal="left"/>
    </xf>
    <xf numFmtId="0" fontId="4" fillId="12" borderId="21" xfId="0" applyFont="1" applyFill="1" applyBorder="1" applyAlignment="1">
      <alignment horizontal="center" wrapText="1"/>
    </xf>
    <xf numFmtId="0" fontId="4" fillId="12" borderId="22" xfId="0" applyFont="1" applyFill="1" applyBorder="1" applyAlignment="1">
      <alignment horizontal="center" wrapText="1"/>
    </xf>
    <xf numFmtId="44" fontId="44" fillId="5" borderId="22" xfId="1" applyFont="1" applyFill="1" applyBorder="1" applyAlignment="1" applyProtection="1">
      <alignment horizontal="center" vertical="center"/>
    </xf>
    <xf numFmtId="44" fontId="44" fillId="5" borderId="23" xfId="1" applyFont="1" applyFill="1" applyBorder="1" applyAlignment="1" applyProtection="1">
      <alignment horizontal="center" vertical="center"/>
    </xf>
    <xf numFmtId="0" fontId="7" fillId="6" borderId="0" xfId="0" applyFont="1" applyFill="1" applyAlignment="1">
      <alignment horizontal="left"/>
    </xf>
    <xf numFmtId="0" fontId="3" fillId="0" borderId="3" xfId="0" applyFont="1" applyBorder="1" applyAlignment="1">
      <alignment horizontal="center"/>
    </xf>
    <xf numFmtId="0" fontId="11" fillId="3" borderId="0" xfId="0" applyFont="1" applyFill="1" applyAlignment="1">
      <alignment horizontal="center" wrapText="1"/>
    </xf>
    <xf numFmtId="0" fontId="19" fillId="2" borderId="17" xfId="0" applyFont="1" applyFill="1" applyBorder="1" applyAlignment="1">
      <alignment horizontal="center" wrapText="1"/>
    </xf>
    <xf numFmtId="0" fontId="19" fillId="2" borderId="18" xfId="0" applyFont="1" applyFill="1" applyBorder="1" applyAlignment="1">
      <alignment horizontal="center" wrapText="1"/>
    </xf>
    <xf numFmtId="0" fontId="22" fillId="0" borderId="2" xfId="0" applyFont="1" applyBorder="1" applyAlignment="1">
      <alignment horizontal="center"/>
    </xf>
  </cellXfs>
  <cellStyles count="3">
    <cellStyle name="Currency" xfId="1" builtinId="4"/>
    <cellStyle name="Input" xfId="2" builtinId="20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476251</xdr:colOff>
      <xdr:row>3</xdr:row>
      <xdr:rowOff>16314</xdr:rowOff>
    </xdr:from>
    <xdr:to>
      <xdr:col>2</xdr:col>
      <xdr:colOff>1082675</xdr:colOff>
      <xdr:row>7</xdr:row>
      <xdr:rowOff>1978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54C4F8E-A299-4FBA-BC73-8FEF03DEEC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9626" y="625914"/>
          <a:ext cx="600074" cy="802835"/>
        </a:xfrm>
        <a:prstGeom prst="rect">
          <a:avLst/>
        </a:prstGeom>
      </xdr:spPr>
    </xdr:pic>
    <xdr:clientData/>
  </xdr:twoCellAnchor>
  <xdr:twoCellAnchor editAs="oneCell">
    <xdr:from>
      <xdr:col>2</xdr:col>
      <xdr:colOff>1466852</xdr:colOff>
      <xdr:row>3</xdr:row>
      <xdr:rowOff>53679</xdr:rowOff>
    </xdr:from>
    <xdr:to>
      <xdr:col>2</xdr:col>
      <xdr:colOff>2549526</xdr:colOff>
      <xdr:row>6</xdr:row>
      <xdr:rowOff>54361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4B9AADC-A377-6334-5694-FEFA85A174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00227" y="663279"/>
          <a:ext cx="1076324" cy="7372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402F45-6244-4191-A772-739BC715EF4D}">
  <sheetPr>
    <pageSetUpPr fitToPage="1"/>
  </sheetPr>
  <dimension ref="A1:J62"/>
  <sheetViews>
    <sheetView tabSelected="1" topLeftCell="A3" zoomScale="77" workbookViewId="0">
      <selection activeCell="D5" activeCellId="6" sqref="D43:E43 D52:E52 F54 D40:E40 D31:E36 F23:F24 D4:F5"/>
    </sheetView>
  </sheetViews>
  <sheetFormatPr defaultColWidth="8.7109375" defaultRowHeight="15" x14ac:dyDescent="0.25"/>
  <cols>
    <col min="1" max="1" width="3.5703125" customWidth="1"/>
    <col min="2" max="2" width="1.42578125" bestFit="1" customWidth="1"/>
    <col min="3" max="3" width="59.42578125" customWidth="1"/>
    <col min="4" max="4" width="17.7109375" bestFit="1" customWidth="1"/>
    <col min="5" max="5" width="17.7109375" customWidth="1"/>
    <col min="6" max="6" width="21.42578125" bestFit="1" customWidth="1"/>
    <col min="7" max="7" width="1.85546875" bestFit="1" customWidth="1"/>
    <col min="8" max="8" width="1.42578125" bestFit="1" customWidth="1"/>
    <col min="9" max="9" width="10.28515625" customWidth="1"/>
    <col min="10" max="10" width="16.42578125" hidden="1" customWidth="1"/>
  </cols>
  <sheetData>
    <row r="1" spans="1:10" ht="16.5" thickBot="1" x14ac:dyDescent="0.3">
      <c r="A1" s="48"/>
      <c r="B1" s="48"/>
      <c r="C1" s="49"/>
      <c r="D1" s="49"/>
      <c r="E1" s="49"/>
      <c r="F1" s="49"/>
      <c r="G1" s="48"/>
      <c r="H1" s="48"/>
    </row>
    <row r="2" spans="1:10" ht="7.5" customHeight="1" x14ac:dyDescent="0.25">
      <c r="A2" s="48"/>
      <c r="B2" s="50" t="s">
        <v>0</v>
      </c>
      <c r="C2" s="51" t="s">
        <v>0</v>
      </c>
      <c r="D2" s="51"/>
      <c r="E2" s="51"/>
      <c r="F2" s="51"/>
      <c r="G2" s="52" t="s">
        <v>0</v>
      </c>
      <c r="H2" s="48"/>
    </row>
    <row r="3" spans="1:10" ht="23.25" x14ac:dyDescent="0.35">
      <c r="A3" s="48"/>
      <c r="B3" s="53" t="s">
        <v>0</v>
      </c>
      <c r="C3" s="118" t="s">
        <v>19</v>
      </c>
      <c r="D3" s="118"/>
      <c r="E3" s="118"/>
      <c r="F3" s="118"/>
      <c r="G3" s="54" t="s">
        <v>0</v>
      </c>
      <c r="H3" s="48"/>
      <c r="J3" s="48"/>
    </row>
    <row r="4" spans="1:10" ht="19.5" customHeight="1" x14ac:dyDescent="0.3">
      <c r="A4" s="48"/>
      <c r="B4" s="53" t="s">
        <v>0</v>
      </c>
      <c r="C4" s="55" t="s">
        <v>3</v>
      </c>
      <c r="D4" s="119">
        <v>2025</v>
      </c>
      <c r="E4" s="119"/>
      <c r="F4" s="119"/>
      <c r="G4" s="54" t="s">
        <v>0</v>
      </c>
      <c r="H4" s="48"/>
      <c r="J4" s="48"/>
    </row>
    <row r="5" spans="1:10" ht="19.5" customHeight="1" x14ac:dyDescent="0.3">
      <c r="A5" s="48"/>
      <c r="B5" s="53"/>
      <c r="C5" s="17" t="s">
        <v>20</v>
      </c>
      <c r="D5" s="120" t="s">
        <v>86</v>
      </c>
      <c r="E5" s="120"/>
      <c r="F5" s="120"/>
      <c r="G5" s="54" t="s">
        <v>0</v>
      </c>
      <c r="H5" s="48"/>
      <c r="J5" s="48"/>
    </row>
    <row r="6" spans="1:10" ht="19.5" customHeight="1" x14ac:dyDescent="0.3">
      <c r="A6" s="48"/>
      <c r="B6" s="53"/>
      <c r="C6" s="17"/>
      <c r="D6" s="56"/>
      <c r="E6" s="56"/>
      <c r="F6" s="56"/>
      <c r="G6" s="54"/>
      <c r="H6" s="48"/>
      <c r="J6" s="48"/>
    </row>
    <row r="7" spans="1:10" ht="6.2" customHeight="1" x14ac:dyDescent="0.25">
      <c r="A7" s="48"/>
      <c r="B7" s="53"/>
      <c r="C7" s="57"/>
      <c r="D7" s="57"/>
      <c r="E7" s="57"/>
      <c r="F7" s="57"/>
      <c r="G7" s="58"/>
      <c r="H7" s="59"/>
    </row>
    <row r="8" spans="1:10" ht="6.75" customHeight="1" x14ac:dyDescent="0.3">
      <c r="A8" s="48"/>
      <c r="B8" s="53"/>
      <c r="C8" s="60"/>
      <c r="D8" s="60"/>
      <c r="E8" s="60"/>
      <c r="F8" s="60"/>
      <c r="G8" s="61"/>
      <c r="H8" s="48"/>
    </row>
    <row r="9" spans="1:10" ht="23.25" customHeight="1" x14ac:dyDescent="0.35">
      <c r="A9" s="48"/>
      <c r="B9" s="53"/>
      <c r="C9" s="62" t="s">
        <v>21</v>
      </c>
      <c r="D9" s="63"/>
      <c r="E9" s="63"/>
      <c r="F9" s="63"/>
      <c r="G9" s="58"/>
      <c r="H9" s="48"/>
    </row>
    <row r="10" spans="1:10" ht="15.75" customHeight="1" x14ac:dyDescent="0.25">
      <c r="A10" s="48"/>
      <c r="B10" s="53"/>
      <c r="C10" s="64" t="s">
        <v>85</v>
      </c>
      <c r="D10" s="63"/>
      <c r="E10" s="63"/>
      <c r="F10" s="63"/>
      <c r="G10" s="58"/>
      <c r="H10" s="48"/>
    </row>
    <row r="11" spans="1:10" ht="15.75" customHeight="1" x14ac:dyDescent="0.3">
      <c r="A11" s="48"/>
      <c r="B11" s="53" t="s">
        <v>0</v>
      </c>
      <c r="C11" s="65" t="s">
        <v>87</v>
      </c>
      <c r="D11" s="66"/>
      <c r="E11" s="66"/>
      <c r="F11" s="126" t="s">
        <v>31</v>
      </c>
      <c r="G11" s="58"/>
      <c r="H11" s="48"/>
    </row>
    <row r="12" spans="1:10" ht="15.75" customHeight="1" x14ac:dyDescent="0.25">
      <c r="A12" s="48"/>
      <c r="B12" s="53"/>
      <c r="C12" s="67" t="s">
        <v>22</v>
      </c>
      <c r="D12" s="68"/>
      <c r="E12" s="68"/>
      <c r="F12" s="127"/>
      <c r="G12" s="58"/>
      <c r="H12" s="48"/>
    </row>
    <row r="13" spans="1:10" ht="15.75" customHeight="1" x14ac:dyDescent="0.3">
      <c r="A13" s="48"/>
      <c r="B13" s="53" t="s">
        <v>0</v>
      </c>
      <c r="C13" s="65" t="s">
        <v>23</v>
      </c>
      <c r="D13" s="69"/>
      <c r="E13" s="69"/>
      <c r="F13" s="128">
        <v>1950</v>
      </c>
      <c r="G13" s="58"/>
      <c r="H13" s="48"/>
    </row>
    <row r="14" spans="1:10" ht="15.75" customHeight="1" x14ac:dyDescent="0.25">
      <c r="A14" s="48"/>
      <c r="B14" s="53"/>
      <c r="C14" s="70" t="s">
        <v>24</v>
      </c>
      <c r="D14" s="71"/>
      <c r="E14" s="71"/>
      <c r="F14" s="128"/>
      <c r="G14" s="58"/>
      <c r="H14" s="48"/>
    </row>
    <row r="15" spans="1:10" ht="15.75" customHeight="1" x14ac:dyDescent="0.25">
      <c r="A15" s="48"/>
      <c r="B15" s="53"/>
      <c r="C15" s="67" t="s">
        <v>25</v>
      </c>
      <c r="D15" s="71"/>
      <c r="E15" s="71"/>
      <c r="F15" s="128"/>
      <c r="G15" s="58"/>
      <c r="H15" s="59"/>
      <c r="I15" s="59"/>
    </row>
    <row r="16" spans="1:10" ht="15.75" customHeight="1" x14ac:dyDescent="0.3">
      <c r="A16" s="48"/>
      <c r="B16" s="53"/>
      <c r="C16" s="72" t="s">
        <v>26</v>
      </c>
      <c r="D16" s="69"/>
      <c r="E16" s="69"/>
      <c r="F16" s="128"/>
      <c r="G16" s="58"/>
      <c r="H16" s="59"/>
    </row>
    <row r="17" spans="1:10" ht="15.75" customHeight="1" x14ac:dyDescent="0.25">
      <c r="A17" s="48"/>
      <c r="B17" s="53"/>
      <c r="C17" s="67" t="s">
        <v>27</v>
      </c>
      <c r="D17" s="71"/>
      <c r="E17" s="71"/>
      <c r="F17" s="128"/>
      <c r="G17" s="58"/>
      <c r="H17" s="48"/>
    </row>
    <row r="18" spans="1:10" ht="15.75" customHeight="1" x14ac:dyDescent="0.3">
      <c r="A18" s="48"/>
      <c r="B18" s="53"/>
      <c r="C18" s="65" t="s">
        <v>28</v>
      </c>
      <c r="D18" s="73"/>
      <c r="E18" s="73"/>
      <c r="F18" s="128"/>
      <c r="G18" s="58"/>
      <c r="H18" s="48"/>
    </row>
    <row r="19" spans="1:10" ht="15.75" customHeight="1" x14ac:dyDescent="0.25">
      <c r="A19" s="48"/>
      <c r="B19" s="53"/>
      <c r="C19" s="67" t="s">
        <v>88</v>
      </c>
      <c r="D19" s="71"/>
      <c r="E19" s="71"/>
      <c r="F19" s="128"/>
      <c r="G19" s="58"/>
      <c r="H19" s="48"/>
    </row>
    <row r="20" spans="1:10" ht="15.75" customHeight="1" x14ac:dyDescent="0.25">
      <c r="A20" s="48"/>
      <c r="B20" s="53"/>
      <c r="C20" s="67" t="s">
        <v>29</v>
      </c>
      <c r="D20" s="71"/>
      <c r="E20" s="71"/>
      <c r="F20" s="129"/>
      <c r="G20" s="58"/>
      <c r="H20" s="48"/>
    </row>
    <row r="21" spans="1:10" ht="15.75" x14ac:dyDescent="0.25">
      <c r="A21" s="48"/>
      <c r="B21" s="53"/>
      <c r="C21" s="60"/>
      <c r="D21" s="60"/>
      <c r="E21" s="60"/>
      <c r="F21" s="60"/>
      <c r="G21" s="58"/>
      <c r="H21" s="48"/>
    </row>
    <row r="22" spans="1:10" s="80" customFormat="1" ht="23.25" x14ac:dyDescent="0.25">
      <c r="A22" s="74"/>
      <c r="B22" s="75" t="s">
        <v>0</v>
      </c>
      <c r="C22" s="76" t="s">
        <v>32</v>
      </c>
      <c r="D22" s="77"/>
      <c r="E22" s="77"/>
      <c r="F22" s="77"/>
      <c r="G22" s="78" t="s">
        <v>0</v>
      </c>
      <c r="H22" s="79"/>
    </row>
    <row r="23" spans="1:10" ht="17.25" customHeight="1" x14ac:dyDescent="0.25">
      <c r="A23" s="48"/>
      <c r="B23" s="53" t="s">
        <v>0</v>
      </c>
      <c r="C23" s="25" t="s">
        <v>33</v>
      </c>
      <c r="D23" s="71"/>
      <c r="E23" s="21"/>
      <c r="F23" s="43"/>
      <c r="G23" s="58" t="s">
        <v>0</v>
      </c>
      <c r="H23" s="48"/>
    </row>
    <row r="24" spans="1:10" ht="17.25" customHeight="1" x14ac:dyDescent="0.25">
      <c r="A24" s="48"/>
      <c r="B24" s="53" t="s">
        <v>0</v>
      </c>
      <c r="C24" s="25" t="s">
        <v>34</v>
      </c>
      <c r="D24" s="71"/>
      <c r="E24" s="21"/>
      <c r="F24" s="43">
        <v>500</v>
      </c>
      <c r="G24" s="58" t="s">
        <v>0</v>
      </c>
      <c r="H24" s="48"/>
    </row>
    <row r="25" spans="1:10" ht="17.25" customHeight="1" x14ac:dyDescent="0.25">
      <c r="A25" s="48"/>
      <c r="B25" s="53" t="s">
        <v>0</v>
      </c>
      <c r="C25" s="81" t="s">
        <v>35</v>
      </c>
      <c r="D25" s="63"/>
      <c r="E25" s="63"/>
      <c r="F25" s="82">
        <f>-SUM(F23:F24)</f>
        <v>-500</v>
      </c>
      <c r="G25" s="58" t="s">
        <v>0</v>
      </c>
      <c r="H25" s="48"/>
      <c r="J25" s="48"/>
    </row>
    <row r="26" spans="1:10" ht="24" x14ac:dyDescent="0.4">
      <c r="A26" s="48"/>
      <c r="B26" s="53" t="s">
        <v>0</v>
      </c>
      <c r="C26" s="124" t="s">
        <v>36</v>
      </c>
      <c r="D26" s="124"/>
      <c r="E26" s="122">
        <f>SUM(F13,F25)</f>
        <v>1450</v>
      </c>
      <c r="F26" s="123"/>
      <c r="G26" s="58" t="s">
        <v>0</v>
      </c>
      <c r="H26" s="1" t="s">
        <v>30</v>
      </c>
    </row>
    <row r="27" spans="1:10" ht="6.75" customHeight="1" x14ac:dyDescent="0.25">
      <c r="A27" s="48"/>
      <c r="B27" s="53"/>
      <c r="C27" s="60"/>
      <c r="D27" s="60"/>
      <c r="E27" s="60"/>
      <c r="F27" s="60"/>
      <c r="G27" s="58"/>
      <c r="H27" s="48"/>
    </row>
    <row r="28" spans="1:10" ht="23.25" x14ac:dyDescent="0.35">
      <c r="A28" s="48"/>
      <c r="B28" s="53"/>
      <c r="C28" s="83" t="s">
        <v>37</v>
      </c>
      <c r="D28" s="63"/>
      <c r="E28" s="63"/>
      <c r="F28" s="63"/>
      <c r="G28" s="58"/>
      <c r="H28" s="48"/>
    </row>
    <row r="29" spans="1:10" ht="15.75" x14ac:dyDescent="0.25">
      <c r="A29" s="48"/>
      <c r="B29" s="53"/>
      <c r="C29" s="84" t="s">
        <v>82</v>
      </c>
      <c r="D29" s="63"/>
      <c r="E29" s="63"/>
      <c r="F29" s="63"/>
      <c r="G29" s="58"/>
      <c r="H29" s="48"/>
    </row>
    <row r="30" spans="1:10" ht="17.25" customHeight="1" x14ac:dyDescent="0.3">
      <c r="A30" s="48"/>
      <c r="B30" s="53"/>
      <c r="C30" s="65" t="s">
        <v>83</v>
      </c>
      <c r="D30" s="85" t="s">
        <v>93</v>
      </c>
      <c r="E30" s="85" t="s">
        <v>94</v>
      </c>
      <c r="F30" s="86"/>
      <c r="G30" s="58"/>
      <c r="H30" s="48"/>
    </row>
    <row r="31" spans="1:10" ht="17.25" customHeight="1" x14ac:dyDescent="0.25">
      <c r="A31" s="48"/>
      <c r="B31" s="53"/>
      <c r="C31" s="39" t="s">
        <v>38</v>
      </c>
      <c r="D31" s="44">
        <v>1</v>
      </c>
      <c r="E31" s="45">
        <v>100</v>
      </c>
      <c r="F31" s="87">
        <f>SUM(D31*E31)</f>
        <v>100</v>
      </c>
      <c r="G31" s="58"/>
      <c r="H31" s="48"/>
    </row>
    <row r="32" spans="1:10" ht="17.25" customHeight="1" x14ac:dyDescent="0.25">
      <c r="A32" s="48"/>
      <c r="B32" s="53"/>
      <c r="C32" s="39" t="s">
        <v>81</v>
      </c>
      <c r="D32" s="44">
        <v>13</v>
      </c>
      <c r="E32" s="44">
        <v>15</v>
      </c>
      <c r="F32" s="87">
        <f>SUM(D32*E32)</f>
        <v>195</v>
      </c>
      <c r="G32" s="58"/>
      <c r="H32" s="48"/>
    </row>
    <row r="33" spans="1:10" ht="17.25" customHeight="1" x14ac:dyDescent="0.25">
      <c r="A33" s="88"/>
      <c r="B33" s="89"/>
      <c r="C33" s="39" t="s">
        <v>39</v>
      </c>
      <c r="D33" s="44">
        <v>6</v>
      </c>
      <c r="E33" s="44">
        <v>15</v>
      </c>
      <c r="F33" s="87">
        <f t="shared" ref="F33:F36" si="0">SUM(D33*E33)</f>
        <v>90</v>
      </c>
      <c r="G33" s="58"/>
      <c r="H33" s="48"/>
    </row>
    <row r="34" spans="1:10" s="90" customFormat="1" ht="17.25" customHeight="1" x14ac:dyDescent="0.25">
      <c r="A34" s="48"/>
      <c r="B34" s="53"/>
      <c r="C34" s="39" t="s">
        <v>40</v>
      </c>
      <c r="D34" s="44">
        <v>8</v>
      </c>
      <c r="E34" s="44">
        <v>15</v>
      </c>
      <c r="F34" s="87">
        <f t="shared" si="0"/>
        <v>120</v>
      </c>
      <c r="G34" s="58"/>
      <c r="H34" s="48"/>
      <c r="I34"/>
      <c r="J34" s="88"/>
    </row>
    <row r="35" spans="1:10" ht="17.25" customHeight="1" x14ac:dyDescent="0.25">
      <c r="A35" s="48"/>
      <c r="B35" s="53"/>
      <c r="C35" s="39" t="s">
        <v>41</v>
      </c>
      <c r="D35" s="44">
        <v>3</v>
      </c>
      <c r="E35" s="44">
        <v>15</v>
      </c>
      <c r="F35" s="87">
        <f t="shared" si="0"/>
        <v>45</v>
      </c>
      <c r="G35" s="58"/>
      <c r="H35" s="48"/>
    </row>
    <row r="36" spans="1:10" ht="17.25" customHeight="1" x14ac:dyDescent="0.25">
      <c r="A36" s="48"/>
      <c r="B36" s="53"/>
      <c r="C36" s="39" t="s">
        <v>42</v>
      </c>
      <c r="D36" s="44">
        <v>5</v>
      </c>
      <c r="E36" s="44">
        <v>15</v>
      </c>
      <c r="F36" s="87">
        <f t="shared" si="0"/>
        <v>75</v>
      </c>
      <c r="G36" s="58"/>
      <c r="H36" s="48"/>
    </row>
    <row r="37" spans="1:10" ht="17.25" customHeight="1" x14ac:dyDescent="0.3">
      <c r="A37" s="48"/>
      <c r="B37" s="53"/>
      <c r="C37" s="72" t="s">
        <v>43</v>
      </c>
      <c r="D37" s="91"/>
      <c r="E37" s="91"/>
      <c r="F37" s="91"/>
      <c r="G37" s="58"/>
      <c r="H37" s="48"/>
    </row>
    <row r="38" spans="1:10" ht="17.25" customHeight="1" x14ac:dyDescent="0.25">
      <c r="A38" s="48"/>
      <c r="B38" s="53"/>
      <c r="C38" s="39" t="s">
        <v>44</v>
      </c>
      <c r="D38" s="92">
        <v>1</v>
      </c>
      <c r="E38" s="92">
        <v>52</v>
      </c>
      <c r="F38" s="93">
        <f>SUM(D38*E38)</f>
        <v>52</v>
      </c>
      <c r="G38" s="58"/>
      <c r="H38" s="48"/>
    </row>
    <row r="39" spans="1:10" ht="17.25" customHeight="1" x14ac:dyDescent="0.3">
      <c r="A39" s="48"/>
      <c r="B39" s="53" t="s">
        <v>0</v>
      </c>
      <c r="C39" s="72" t="s">
        <v>45</v>
      </c>
      <c r="D39" s="91" t="s">
        <v>30</v>
      </c>
      <c r="E39" s="91" t="s">
        <v>30</v>
      </c>
      <c r="F39" s="91" t="s">
        <v>30</v>
      </c>
      <c r="G39" s="58" t="s">
        <v>0</v>
      </c>
      <c r="H39" s="48"/>
    </row>
    <row r="40" spans="1:10" ht="17.25" customHeight="1" x14ac:dyDescent="0.25">
      <c r="A40" s="48"/>
      <c r="B40" s="53" t="s">
        <v>0</v>
      </c>
      <c r="C40" s="71" t="s">
        <v>46</v>
      </c>
      <c r="D40" s="45">
        <v>1</v>
      </c>
      <c r="E40" s="45">
        <v>1500</v>
      </c>
      <c r="F40" s="87">
        <f>SUM(D40*E40)</f>
        <v>1500</v>
      </c>
      <c r="G40" s="58" t="s">
        <v>0</v>
      </c>
      <c r="H40" s="48"/>
    </row>
    <row r="41" spans="1:10" ht="17.25" customHeight="1" x14ac:dyDescent="0.25">
      <c r="A41" s="48"/>
      <c r="B41" s="53" t="s">
        <v>0</v>
      </c>
      <c r="C41" s="71" t="s">
        <v>84</v>
      </c>
      <c r="D41" s="92">
        <v>25</v>
      </c>
      <c r="E41" s="92">
        <v>800</v>
      </c>
      <c r="F41" s="93">
        <f>ROUNDUP(SUM(E41/D41),)</f>
        <v>32</v>
      </c>
      <c r="G41" s="58" t="s">
        <v>0</v>
      </c>
      <c r="H41" s="59"/>
    </row>
    <row r="42" spans="1:10" ht="17.25" customHeight="1" x14ac:dyDescent="0.3">
      <c r="A42" s="48"/>
      <c r="B42" s="53"/>
      <c r="C42" s="72" t="s">
        <v>100</v>
      </c>
      <c r="D42" s="91"/>
      <c r="E42" s="91"/>
      <c r="F42" s="91"/>
      <c r="G42" s="58"/>
      <c r="H42" s="59"/>
    </row>
    <row r="43" spans="1:10" ht="15.75" x14ac:dyDescent="0.25">
      <c r="B43" s="94"/>
      <c r="C43" s="95" t="s">
        <v>47</v>
      </c>
      <c r="D43" s="45">
        <v>1</v>
      </c>
      <c r="E43" s="45">
        <v>200</v>
      </c>
      <c r="F43" s="87">
        <f>SUM(D43*E43)</f>
        <v>200</v>
      </c>
      <c r="G43" s="96"/>
    </row>
    <row r="44" spans="1:10" ht="17.25" customHeight="1" x14ac:dyDescent="0.25">
      <c r="A44" s="48"/>
      <c r="B44" s="53"/>
      <c r="C44" s="125" t="s">
        <v>48</v>
      </c>
      <c r="D44" s="125"/>
      <c r="E44" s="97"/>
      <c r="F44" s="98">
        <f>SUM(F31:F43)</f>
        <v>2409</v>
      </c>
      <c r="G44" s="58" t="s">
        <v>0</v>
      </c>
      <c r="H44" s="59"/>
    </row>
    <row r="45" spans="1:10" ht="6.75" customHeight="1" x14ac:dyDescent="0.25">
      <c r="B45" s="94"/>
      <c r="C45" s="99"/>
      <c r="D45" s="99"/>
      <c r="E45" s="99"/>
      <c r="F45" s="99"/>
      <c r="G45" s="58" t="s">
        <v>0</v>
      </c>
    </row>
    <row r="46" spans="1:10" ht="23.25" x14ac:dyDescent="0.35">
      <c r="A46" s="48"/>
      <c r="B46" s="53"/>
      <c r="C46" s="100" t="s">
        <v>92</v>
      </c>
      <c r="D46" s="63"/>
      <c r="E46" s="63"/>
      <c r="F46" s="63"/>
      <c r="G46" s="58"/>
      <c r="H46" s="48"/>
    </row>
    <row r="47" spans="1:10" ht="15.75" x14ac:dyDescent="0.25">
      <c r="A47" s="48"/>
      <c r="B47" s="53"/>
      <c r="C47" s="101" t="s">
        <v>49</v>
      </c>
      <c r="D47" s="102"/>
      <c r="E47" s="102"/>
      <c r="F47" s="102"/>
      <c r="G47" s="58"/>
      <c r="H47" s="48"/>
    </row>
    <row r="48" spans="1:10" ht="15.75" x14ac:dyDescent="0.25">
      <c r="A48" s="48"/>
      <c r="B48" s="53"/>
      <c r="C48" s="101"/>
      <c r="D48" s="102"/>
      <c r="E48" s="102"/>
      <c r="F48" s="102"/>
      <c r="G48" s="58"/>
      <c r="H48" s="48"/>
    </row>
    <row r="49" spans="1:8" ht="6.75" customHeight="1" x14ac:dyDescent="0.25">
      <c r="A49" s="48"/>
      <c r="B49" s="53"/>
      <c r="C49" s="103"/>
      <c r="D49" s="103"/>
      <c r="E49" s="104"/>
      <c r="F49" s="104"/>
      <c r="G49" s="58"/>
      <c r="H49" s="59"/>
    </row>
    <row r="50" spans="1:8" ht="23.25" customHeight="1" x14ac:dyDescent="0.35">
      <c r="B50" s="94"/>
      <c r="C50" s="105" t="s">
        <v>50</v>
      </c>
      <c r="D50" s="106"/>
      <c r="E50" s="106"/>
      <c r="F50" s="106"/>
      <c r="G50" s="58" t="s">
        <v>0</v>
      </c>
      <c r="H50" s="59"/>
    </row>
    <row r="51" spans="1:8" x14ac:dyDescent="0.25">
      <c r="B51" s="94"/>
      <c r="C51" s="107" t="s">
        <v>98</v>
      </c>
      <c r="D51" s="108" t="s">
        <v>96</v>
      </c>
      <c r="E51" s="109" t="s">
        <v>97</v>
      </c>
      <c r="F51" s="21"/>
      <c r="G51" s="58"/>
      <c r="H51" s="59"/>
    </row>
    <row r="52" spans="1:8" ht="15.75" x14ac:dyDescent="0.25">
      <c r="B52" s="94"/>
      <c r="C52" s="25" t="s">
        <v>95</v>
      </c>
      <c r="D52" s="45">
        <v>3</v>
      </c>
      <c r="E52" s="46">
        <v>257.33</v>
      </c>
      <c r="F52" s="110">
        <f>SUM(D52*E52)</f>
        <v>771.99</v>
      </c>
      <c r="G52" s="58"/>
      <c r="H52" s="59"/>
    </row>
    <row r="53" spans="1:8" ht="17.25" customHeight="1" x14ac:dyDescent="0.35">
      <c r="B53" s="94"/>
      <c r="C53" s="105" t="s">
        <v>89</v>
      </c>
      <c r="D53" s="106"/>
      <c r="E53" s="106"/>
      <c r="F53" s="106"/>
      <c r="G53" s="58"/>
      <c r="H53" s="59"/>
    </row>
    <row r="54" spans="1:8" ht="17.25" customHeight="1" x14ac:dyDescent="0.25">
      <c r="B54" s="94"/>
      <c r="C54" s="25" t="s">
        <v>90</v>
      </c>
      <c r="D54" s="21"/>
      <c r="E54" s="71"/>
      <c r="F54" s="47"/>
      <c r="G54" s="58"/>
      <c r="H54" s="59"/>
    </row>
    <row r="55" spans="1:8" ht="17.25" x14ac:dyDescent="0.3">
      <c r="B55" s="94"/>
      <c r="C55" s="130" t="s">
        <v>99</v>
      </c>
      <c r="D55" s="130"/>
      <c r="E55" s="111"/>
      <c r="F55" s="112">
        <f>F52-F54</f>
        <v>771.99</v>
      </c>
      <c r="G55" s="58"/>
      <c r="H55" s="59"/>
    </row>
    <row r="56" spans="1:8" ht="8.4499999999999993" customHeight="1" x14ac:dyDescent="0.25">
      <c r="B56" s="94"/>
      <c r="C56" s="113"/>
      <c r="D56" s="113"/>
      <c r="E56" s="113"/>
      <c r="F56" s="113"/>
      <c r="G56" s="58"/>
      <c r="H56" s="59"/>
    </row>
    <row r="57" spans="1:8" ht="24" x14ac:dyDescent="0.4">
      <c r="A57" s="48"/>
      <c r="B57" s="53" t="s">
        <v>0</v>
      </c>
      <c r="C57" s="121" t="s">
        <v>91</v>
      </c>
      <c r="D57" s="121"/>
      <c r="E57" s="122">
        <f>SUM(F13+F44+F55)</f>
        <v>5130.99</v>
      </c>
      <c r="F57" s="123"/>
      <c r="G57" s="58" t="s">
        <v>0</v>
      </c>
      <c r="H57" s="1" t="s">
        <v>30</v>
      </c>
    </row>
    <row r="58" spans="1:8" ht="12.75" customHeight="1" thickBot="1" x14ac:dyDescent="0.3">
      <c r="A58" s="48"/>
      <c r="B58" s="114" t="s">
        <v>0</v>
      </c>
      <c r="C58" s="115"/>
      <c r="D58" s="115"/>
      <c r="E58" s="115"/>
      <c r="F58" s="116" t="s">
        <v>0</v>
      </c>
      <c r="G58" s="117" t="s">
        <v>0</v>
      </c>
      <c r="H58" s="59"/>
    </row>
    <row r="59" spans="1:8" x14ac:dyDescent="0.25">
      <c r="A59" s="48"/>
      <c r="H59" s="59"/>
    </row>
    <row r="60" spans="1:8" x14ac:dyDescent="0.25">
      <c r="A60" s="48"/>
      <c r="H60" s="48"/>
    </row>
    <row r="61" spans="1:8" x14ac:dyDescent="0.25">
      <c r="A61" s="48"/>
      <c r="H61" s="48"/>
    </row>
    <row r="62" spans="1:8" ht="15.75" x14ac:dyDescent="0.25">
      <c r="A62" s="48"/>
      <c r="B62" s="48"/>
      <c r="C62" s="49"/>
      <c r="D62" s="49"/>
      <c r="E62" s="49"/>
      <c r="F62" s="49"/>
      <c r="G62" s="48"/>
      <c r="H62" s="48"/>
    </row>
  </sheetData>
  <sheetProtection algorithmName="SHA-512" hashValue="VMNJX5gg9XPcCtPPJhTMAtlCCZIzogWz07waKsdHE5hZEhkWQQt31jGW2wFDFLSw/qmUJPg3g4LDBgpxJML1yw==" saltValue="INbIIB5E91+EWEDkEdHeBQ==" spinCount="100000" sheet="1" objects="1" scenarios="1" selectLockedCells="1"/>
  <protectedRanges>
    <protectedRange sqref="D4:F5 F23:F24 D31:E36 D40:E40 D43:E43 D52:E52 F54" name="edit"/>
  </protectedRanges>
  <mergeCells count="11">
    <mergeCell ref="C3:F3"/>
    <mergeCell ref="D4:F4"/>
    <mergeCell ref="D5:F5"/>
    <mergeCell ref="C57:D57"/>
    <mergeCell ref="E57:F57"/>
    <mergeCell ref="C26:D26"/>
    <mergeCell ref="E26:F26"/>
    <mergeCell ref="C44:D44"/>
    <mergeCell ref="F11:F12"/>
    <mergeCell ref="F13:F20"/>
    <mergeCell ref="C55:D55"/>
  </mergeCells>
  <printOptions horizontalCentered="1" verticalCentered="1"/>
  <pageMargins left="0.25" right="0.25" top="0.75" bottom="0.75" header="0.3" footer="0.3"/>
  <pageSetup scale="7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F49ECF-4532-4540-A9A1-DCFE278A3E29}">
  <sheetPr>
    <pageSetUpPr fitToPage="1"/>
  </sheetPr>
  <dimension ref="A1:J57"/>
  <sheetViews>
    <sheetView topLeftCell="A14" workbookViewId="0">
      <selection activeCell="C2" sqref="C2:E53"/>
    </sheetView>
  </sheetViews>
  <sheetFormatPr defaultRowHeight="15" x14ac:dyDescent="0.25"/>
  <cols>
    <col min="1" max="1" width="3.5703125" customWidth="1"/>
    <col min="2" max="2" width="1.5703125" bestFit="1" customWidth="1"/>
    <col min="3" max="3" width="57.28515625" customWidth="1"/>
    <col min="4" max="4" width="17.7109375" bestFit="1" customWidth="1"/>
    <col min="5" max="5" width="19.28515625" bestFit="1" customWidth="1"/>
    <col min="6" max="6" width="1.85546875" bestFit="1" customWidth="1"/>
    <col min="8" max="8" width="14.7109375" bestFit="1" customWidth="1"/>
    <col min="9" max="9" width="20" bestFit="1" customWidth="1"/>
  </cols>
  <sheetData>
    <row r="1" spans="1:10" ht="16.5" thickBot="1" x14ac:dyDescent="0.3">
      <c r="A1" s="1"/>
      <c r="B1" s="1"/>
      <c r="C1" s="2"/>
      <c r="D1" s="2"/>
      <c r="E1" s="2"/>
      <c r="F1" s="1"/>
      <c r="G1" s="1"/>
      <c r="H1" s="1"/>
    </row>
    <row r="2" spans="1:10" ht="7.5" customHeight="1" x14ac:dyDescent="0.25">
      <c r="A2" s="1"/>
      <c r="B2" s="7" t="s">
        <v>0</v>
      </c>
      <c r="C2" s="8" t="s">
        <v>0</v>
      </c>
      <c r="D2" s="8"/>
      <c r="E2" s="8"/>
      <c r="F2" s="9" t="s">
        <v>0</v>
      </c>
      <c r="G2" s="1"/>
      <c r="H2" s="1"/>
    </row>
    <row r="3" spans="1:10" ht="19.5" thickBot="1" x14ac:dyDescent="0.35">
      <c r="A3" s="1"/>
      <c r="B3" s="10" t="s">
        <v>0</v>
      </c>
      <c r="C3" s="131" t="s">
        <v>72</v>
      </c>
      <c r="D3" s="131"/>
      <c r="E3" s="131"/>
      <c r="F3" s="11" t="s">
        <v>0</v>
      </c>
      <c r="G3" s="1"/>
      <c r="J3" s="1"/>
    </row>
    <row r="4" spans="1:10" ht="18.75" x14ac:dyDescent="0.3">
      <c r="A4" s="1"/>
      <c r="B4" s="10"/>
      <c r="C4" s="135" t="s">
        <v>51</v>
      </c>
      <c r="D4" s="135"/>
      <c r="E4" s="135"/>
      <c r="F4" s="11"/>
      <c r="G4" s="1"/>
      <c r="J4" s="1"/>
    </row>
    <row r="5" spans="1:10" ht="12" customHeight="1" x14ac:dyDescent="0.3">
      <c r="A5" s="1"/>
      <c r="B5" s="10" t="s">
        <v>0</v>
      </c>
      <c r="C5" s="19"/>
      <c r="D5" s="19"/>
      <c r="E5" s="19"/>
      <c r="F5" s="11" t="s">
        <v>0</v>
      </c>
      <c r="G5" s="1"/>
      <c r="J5" s="1"/>
    </row>
    <row r="6" spans="1:10" ht="18.75" x14ac:dyDescent="0.3">
      <c r="A6" s="1"/>
      <c r="B6" s="10" t="s">
        <v>0</v>
      </c>
      <c r="C6" s="17" t="s">
        <v>1</v>
      </c>
      <c r="D6" s="133" t="s">
        <v>0</v>
      </c>
      <c r="E6" s="134"/>
      <c r="F6" s="11" t="s">
        <v>0</v>
      </c>
      <c r="G6" s="1"/>
      <c r="J6" s="1"/>
    </row>
    <row r="7" spans="1:10" ht="18.75" x14ac:dyDescent="0.3">
      <c r="A7" s="1"/>
      <c r="B7" s="10" t="s">
        <v>0</v>
      </c>
      <c r="C7" s="17" t="s">
        <v>2</v>
      </c>
      <c r="D7" s="133" t="s">
        <v>0</v>
      </c>
      <c r="E7" s="134"/>
      <c r="F7" s="11" t="s">
        <v>0</v>
      </c>
      <c r="G7" s="1"/>
      <c r="J7" s="1"/>
    </row>
    <row r="8" spans="1:10" ht="19.5" customHeight="1" x14ac:dyDescent="0.3">
      <c r="A8" s="1"/>
      <c r="B8" s="10" t="s">
        <v>0</v>
      </c>
      <c r="C8" s="17" t="s">
        <v>3</v>
      </c>
      <c r="D8" s="133" t="s">
        <v>0</v>
      </c>
      <c r="E8" s="134"/>
      <c r="F8" s="11" t="s">
        <v>0</v>
      </c>
      <c r="G8" s="1"/>
      <c r="J8" s="1"/>
    </row>
    <row r="9" spans="1:10" ht="19.5" customHeight="1" x14ac:dyDescent="0.3">
      <c r="A9" s="1"/>
      <c r="B9" s="10"/>
      <c r="C9" s="17" t="s">
        <v>4</v>
      </c>
      <c r="D9" s="133" t="s">
        <v>0</v>
      </c>
      <c r="E9" s="134"/>
      <c r="F9" s="11" t="s">
        <v>0</v>
      </c>
      <c r="G9" s="1"/>
      <c r="J9" s="1"/>
    </row>
    <row r="10" spans="1:10" ht="18.75" x14ac:dyDescent="0.3">
      <c r="A10" s="1"/>
      <c r="B10" s="10" t="s">
        <v>0</v>
      </c>
      <c r="C10" s="16" t="s">
        <v>52</v>
      </c>
      <c r="D10" s="19"/>
      <c r="E10" s="19"/>
      <c r="F10" s="11" t="s">
        <v>0</v>
      </c>
      <c r="G10" s="1"/>
      <c r="H10" s="1"/>
    </row>
    <row r="11" spans="1:10" ht="6.75" customHeight="1" thickBot="1" x14ac:dyDescent="0.35">
      <c r="A11" s="1"/>
      <c r="B11" s="10" t="s">
        <v>0</v>
      </c>
      <c r="C11" s="3" t="s">
        <v>0</v>
      </c>
      <c r="D11" s="3"/>
      <c r="E11" s="3"/>
      <c r="F11" s="12" t="s">
        <v>0</v>
      </c>
      <c r="G11" s="1"/>
      <c r="H11" s="1"/>
    </row>
    <row r="12" spans="1:10" ht="9.75" customHeight="1" thickTop="1" x14ac:dyDescent="0.25">
      <c r="A12" s="1"/>
      <c r="B12" s="10"/>
      <c r="C12" s="2"/>
      <c r="D12" s="2"/>
      <c r="E12" s="2"/>
      <c r="F12" s="13"/>
      <c r="G12" s="1"/>
      <c r="H12" s="1"/>
    </row>
    <row r="13" spans="1:10" ht="34.5" x14ac:dyDescent="0.3">
      <c r="A13" s="1"/>
      <c r="B13" s="10" t="s">
        <v>0</v>
      </c>
      <c r="C13" s="29" t="s">
        <v>53</v>
      </c>
      <c r="D13" s="36" t="s">
        <v>5</v>
      </c>
      <c r="E13" s="36" t="s">
        <v>54</v>
      </c>
      <c r="F13" s="13" t="s">
        <v>0</v>
      </c>
      <c r="G13" s="1"/>
    </row>
    <row r="14" spans="1:10" ht="15" customHeight="1" x14ac:dyDescent="0.25">
      <c r="A14" s="1"/>
      <c r="B14" s="10"/>
      <c r="C14" s="5" t="s">
        <v>55</v>
      </c>
      <c r="D14" s="20"/>
      <c r="E14" s="20"/>
      <c r="F14" s="13"/>
      <c r="G14" s="4"/>
    </row>
    <row r="15" spans="1:10" ht="15.75" x14ac:dyDescent="0.25">
      <c r="A15" s="1"/>
      <c r="B15" s="10" t="s">
        <v>0</v>
      </c>
      <c r="C15" s="37" t="s">
        <v>6</v>
      </c>
      <c r="D15" s="21"/>
      <c r="E15" s="38" t="e">
        <f>#REF!</f>
        <v>#REF!</v>
      </c>
      <c r="F15" s="13" t="s">
        <v>0</v>
      </c>
      <c r="G15" s="4"/>
    </row>
    <row r="16" spans="1:10" ht="18" customHeight="1" x14ac:dyDescent="0.25">
      <c r="A16" s="1"/>
      <c r="B16" s="10" t="s">
        <v>0</v>
      </c>
      <c r="C16" s="37" t="s">
        <v>8</v>
      </c>
      <c r="D16" s="39" t="s">
        <v>56</v>
      </c>
      <c r="E16" s="39"/>
      <c r="F16" s="13" t="s">
        <v>0</v>
      </c>
      <c r="G16" s="4"/>
      <c r="H16" s="4"/>
    </row>
    <row r="17" spans="1:9" ht="9" customHeight="1" x14ac:dyDescent="0.25">
      <c r="A17" s="1"/>
      <c r="B17" s="14"/>
      <c r="C17" s="6"/>
      <c r="D17" s="22"/>
      <c r="E17" s="22"/>
      <c r="F17" s="15"/>
      <c r="G17" s="4"/>
      <c r="H17" s="4"/>
    </row>
    <row r="18" spans="1:9" ht="34.5" x14ac:dyDescent="0.3">
      <c r="A18" s="1"/>
      <c r="B18" s="10" t="s">
        <v>0</v>
      </c>
      <c r="C18" s="29" t="s">
        <v>57</v>
      </c>
      <c r="D18" s="36" t="s">
        <v>5</v>
      </c>
      <c r="E18" s="36" t="s">
        <v>54</v>
      </c>
      <c r="F18" s="13" t="s">
        <v>0</v>
      </c>
      <c r="G18" s="1"/>
      <c r="H18" s="1"/>
    </row>
    <row r="19" spans="1:9" ht="15" customHeight="1" x14ac:dyDescent="0.25">
      <c r="A19" s="1"/>
      <c r="B19" s="10"/>
      <c r="C19" s="20" t="s">
        <v>10</v>
      </c>
      <c r="D19" s="20"/>
      <c r="E19" s="20"/>
      <c r="F19" s="13"/>
      <c r="G19" s="4"/>
      <c r="H19" s="4"/>
    </row>
    <row r="20" spans="1:9" ht="15.75" x14ac:dyDescent="0.25">
      <c r="A20" s="1"/>
      <c r="B20" s="10" t="s">
        <v>0</v>
      </c>
      <c r="C20" s="39" t="s">
        <v>11</v>
      </c>
      <c r="D20" s="39" t="e">
        <f>_xlfn.CONCAT(#REF!," nights")</f>
        <v>#REF!</v>
      </c>
      <c r="E20" s="39"/>
      <c r="F20" s="13" t="s">
        <v>0</v>
      </c>
      <c r="G20" s="4"/>
      <c r="H20" s="4"/>
    </row>
    <row r="21" spans="1:9" ht="15.75" x14ac:dyDescent="0.25">
      <c r="A21" s="1"/>
      <c r="B21" s="10" t="s">
        <v>0</v>
      </c>
      <c r="C21" s="39" t="s">
        <v>58</v>
      </c>
      <c r="D21" s="40" t="s">
        <v>9</v>
      </c>
      <c r="E21" s="41" t="str">
        <f>IF(OR(ISBLANK(D21),D21="No"),"",((#REF!*#REF!)-#REF!*#REF!))</f>
        <v/>
      </c>
      <c r="F21" s="13" t="s">
        <v>0</v>
      </c>
      <c r="G21" s="4"/>
      <c r="H21" s="4"/>
    </row>
    <row r="22" spans="1:9" ht="8.25" customHeight="1" x14ac:dyDescent="0.3">
      <c r="A22" s="1"/>
      <c r="B22" s="10" t="s">
        <v>0</v>
      </c>
      <c r="C22" s="2" t="s">
        <v>0</v>
      </c>
      <c r="D22" s="2"/>
      <c r="E22" s="2"/>
      <c r="F22" s="12" t="s">
        <v>0</v>
      </c>
      <c r="G22" s="1"/>
      <c r="H22" s="1"/>
    </row>
    <row r="23" spans="1:9" ht="34.5" x14ac:dyDescent="0.3">
      <c r="A23" s="1"/>
      <c r="B23" s="10" t="s">
        <v>0</v>
      </c>
      <c r="C23" s="29" t="s">
        <v>12</v>
      </c>
      <c r="D23" s="36" t="s">
        <v>5</v>
      </c>
      <c r="E23" s="36"/>
      <c r="F23" s="13" t="s">
        <v>0</v>
      </c>
      <c r="G23" s="1"/>
      <c r="H23" s="1"/>
    </row>
    <row r="24" spans="1:9" ht="15.75" x14ac:dyDescent="0.25">
      <c r="A24" s="1"/>
      <c r="B24" s="10"/>
      <c r="C24" s="39" t="s">
        <v>13</v>
      </c>
      <c r="D24" s="39" t="e">
        <f>_xlfn.CONCAT(#REF!," welcome dinner")</f>
        <v>#REF!</v>
      </c>
      <c r="E24" s="39"/>
      <c r="F24" s="13"/>
      <c r="G24" s="4"/>
      <c r="I24" s="4" t="s">
        <v>14</v>
      </c>
    </row>
    <row r="25" spans="1:9" ht="15.75" x14ac:dyDescent="0.25">
      <c r="A25" s="1"/>
      <c r="B25" s="10"/>
      <c r="C25" s="39" t="s">
        <v>24</v>
      </c>
      <c r="D25" s="39" t="e">
        <f>_xlfn.CONCAT(#REF!," breakfasts")</f>
        <v>#REF!</v>
      </c>
      <c r="E25" s="39"/>
      <c r="F25" s="13"/>
      <c r="G25" s="4"/>
      <c r="H25" s="4"/>
    </row>
    <row r="26" spans="1:9" ht="15.75" x14ac:dyDescent="0.25">
      <c r="A26" s="1"/>
      <c r="B26" s="10"/>
      <c r="C26" s="39" t="s">
        <v>73</v>
      </c>
      <c r="D26" s="39" t="e">
        <f>_xlfn.CONCAT(#REF!," lunches")</f>
        <v>#REF!</v>
      </c>
      <c r="E26" s="39"/>
      <c r="F26" s="13"/>
      <c r="G26" s="4"/>
      <c r="H26" s="4"/>
    </row>
    <row r="27" spans="1:9" ht="15.75" x14ac:dyDescent="0.25">
      <c r="A27" s="1"/>
      <c r="B27" s="10"/>
      <c r="C27" s="39" t="s">
        <v>15</v>
      </c>
      <c r="D27" s="39"/>
      <c r="E27" s="41" t="e">
        <f>#REF!</f>
        <v>#REF!</v>
      </c>
      <c r="F27" s="13"/>
      <c r="G27" s="4"/>
      <c r="H27" s="4"/>
    </row>
    <row r="28" spans="1:9" ht="15.75" x14ac:dyDescent="0.25">
      <c r="A28" s="1"/>
      <c r="B28" s="10"/>
      <c r="C28" s="39" t="s">
        <v>16</v>
      </c>
      <c r="D28" s="39" t="e">
        <f>_xlfn.CONCAT(#REF!," farewell dinner")</f>
        <v>#REF!</v>
      </c>
      <c r="E28" s="39"/>
      <c r="F28" s="13"/>
      <c r="G28" s="1"/>
      <c r="H28" s="4"/>
    </row>
    <row r="29" spans="1:9" ht="8.25" customHeight="1" x14ac:dyDescent="0.3">
      <c r="A29" s="1"/>
      <c r="B29" s="10" t="s">
        <v>0</v>
      </c>
      <c r="C29" s="2" t="s">
        <v>0</v>
      </c>
      <c r="D29" s="2"/>
      <c r="E29" s="2"/>
      <c r="F29" s="12" t="s">
        <v>0</v>
      </c>
      <c r="G29" s="1"/>
      <c r="H29" s="1"/>
    </row>
    <row r="30" spans="1:9" ht="34.5" x14ac:dyDescent="0.3">
      <c r="A30" s="1"/>
      <c r="B30" s="10"/>
      <c r="C30" s="29" t="s">
        <v>59</v>
      </c>
      <c r="D30" s="36" t="s">
        <v>5</v>
      </c>
      <c r="E30" s="36" t="s">
        <v>60</v>
      </c>
      <c r="F30" s="13"/>
      <c r="G30" s="1"/>
      <c r="H30" s="4"/>
    </row>
    <row r="31" spans="1:9" ht="15.75" x14ac:dyDescent="0.25">
      <c r="A31" s="1"/>
      <c r="B31" s="10"/>
      <c r="C31" s="39" t="s">
        <v>17</v>
      </c>
      <c r="D31" s="39" t="s">
        <v>56</v>
      </c>
      <c r="E31" s="39" t="e">
        <f>#REF!</f>
        <v>#REF!</v>
      </c>
      <c r="F31" s="13"/>
      <c r="G31" s="1"/>
    </row>
    <row r="32" spans="1:9" ht="15.75" x14ac:dyDescent="0.25">
      <c r="A32" s="1"/>
      <c r="B32" s="10"/>
      <c r="C32" s="39" t="s">
        <v>18</v>
      </c>
      <c r="D32" s="39" t="s">
        <v>56</v>
      </c>
      <c r="E32" s="39" t="e">
        <f>#REF!</f>
        <v>#REF!</v>
      </c>
      <c r="F32" s="13"/>
      <c r="G32" s="1"/>
      <c r="H32" s="4"/>
    </row>
    <row r="33" spans="1:10" ht="34.5" x14ac:dyDescent="0.3">
      <c r="A33" s="1"/>
      <c r="B33" s="10"/>
      <c r="C33" s="23" t="s">
        <v>61</v>
      </c>
      <c r="D33" s="24"/>
      <c r="E33" s="36" t="s">
        <v>54</v>
      </c>
      <c r="F33" s="13"/>
      <c r="G33" s="1"/>
      <c r="H33" s="4"/>
    </row>
    <row r="34" spans="1:10" x14ac:dyDescent="0.25">
      <c r="A34" s="1"/>
      <c r="B34" s="10"/>
      <c r="C34" s="132" t="s">
        <v>62</v>
      </c>
      <c r="D34" s="132"/>
      <c r="E34" s="132"/>
      <c r="F34" s="13"/>
      <c r="G34" s="1"/>
      <c r="H34" s="4"/>
    </row>
    <row r="35" spans="1:10" x14ac:dyDescent="0.25">
      <c r="A35" s="1"/>
      <c r="B35" s="10"/>
      <c r="C35" s="132"/>
      <c r="D35" s="132"/>
      <c r="E35" s="132"/>
      <c r="F35" s="13"/>
      <c r="G35" s="1"/>
      <c r="H35" s="4"/>
    </row>
    <row r="36" spans="1:10" ht="15.75" x14ac:dyDescent="0.25">
      <c r="A36" s="1"/>
      <c r="B36" s="10"/>
      <c r="C36" s="25" t="e">
        <f>_xlfn.CONCAT(#REF!," ($",#REF!," cost + $",(#REF!*#REF!)," for meals)")</f>
        <v>#REF!</v>
      </c>
      <c r="D36" s="40" t="s">
        <v>9</v>
      </c>
      <c r="E36" s="39" t="str">
        <f>IF(OR(ISBLANK(D36),D36="No"),"",(#REF!))</f>
        <v/>
      </c>
      <c r="F36" s="13"/>
      <c r="G36" s="1"/>
      <c r="H36" s="4"/>
    </row>
    <row r="37" spans="1:10" ht="15.75" x14ac:dyDescent="0.25">
      <c r="A37" s="1"/>
      <c r="B37" s="10"/>
      <c r="C37" s="25" t="e">
        <f>_xlfn.CONCAT(#REF!," ($",#REF!," cost + $",(#REF!*#REF!)," for meals)")</f>
        <v>#REF!</v>
      </c>
      <c r="D37" s="40" t="s">
        <v>9</v>
      </c>
      <c r="E37" s="39" t="str">
        <f>IF(OR(ISBLANK(D37),D37="No"),"",(#REF!))</f>
        <v/>
      </c>
      <c r="F37" s="13"/>
      <c r="G37" s="1"/>
      <c r="H37" s="4"/>
    </row>
    <row r="38" spans="1:10" ht="15.75" x14ac:dyDescent="0.25">
      <c r="A38" s="1"/>
      <c r="B38" s="10"/>
      <c r="C38" s="25" t="e">
        <f>_xlfn.CONCAT(#REF!," ($",#REF!," cost + $",(#REF!*#REF!)," for meals)")</f>
        <v>#REF!</v>
      </c>
      <c r="D38" s="40" t="s">
        <v>7</v>
      </c>
      <c r="E38" s="39" t="e">
        <f>IF(OR(ISBLANK(D38),D38="No"),"",(#REF!))</f>
        <v>#REF!</v>
      </c>
      <c r="F38" s="13"/>
      <c r="G38" s="1"/>
      <c r="H38" s="4"/>
    </row>
    <row r="39" spans="1:10" ht="15.75" x14ac:dyDescent="0.25">
      <c r="A39" s="1"/>
      <c r="B39" s="10"/>
      <c r="C39" s="25" t="e">
        <f>_xlfn.CONCAT(#REF!," ($",#REF!," cost + $",(#REF!*#REF!)," for meals)")</f>
        <v>#REF!</v>
      </c>
      <c r="D39" s="40" t="s">
        <v>9</v>
      </c>
      <c r="E39" s="39" t="str">
        <f>IF(OR(ISBLANK(D39),D39="No"),"",(#REF!))</f>
        <v/>
      </c>
      <c r="F39" s="13"/>
      <c r="G39" s="1"/>
      <c r="H39" s="4"/>
    </row>
    <row r="40" spans="1:10" ht="15.75" x14ac:dyDescent="0.25">
      <c r="A40" s="1"/>
      <c r="B40" s="10"/>
      <c r="C40" s="25" t="e">
        <f>_xlfn.CONCAT(#REF!," ($",#REF!," cost + $",(#REF!*#REF!)," for meals)")</f>
        <v>#REF!</v>
      </c>
      <c r="D40" s="40" t="s">
        <v>9</v>
      </c>
      <c r="E40" s="39" t="str">
        <f>IF(OR(ISBLANK(D40),D40="No"),"",(#REF!))</f>
        <v/>
      </c>
      <c r="F40" s="13"/>
      <c r="G40" s="1"/>
      <c r="H40" s="4"/>
    </row>
    <row r="41" spans="1:10" ht="17.25" x14ac:dyDescent="0.3">
      <c r="A41" s="1"/>
      <c r="B41" s="10"/>
      <c r="C41" s="26" t="s">
        <v>63</v>
      </c>
      <c r="D41" s="42" t="s">
        <v>64</v>
      </c>
      <c r="E41" s="42" t="s">
        <v>65</v>
      </c>
      <c r="F41" s="13"/>
      <c r="G41" s="1"/>
      <c r="H41" s="4"/>
    </row>
    <row r="42" spans="1:10" ht="15.75" x14ac:dyDescent="0.25">
      <c r="A42" s="1"/>
      <c r="B42" s="10"/>
      <c r="C42" s="39"/>
      <c r="D42" s="41" t="e">
        <f>#REF!</f>
        <v>#REF!</v>
      </c>
      <c r="E42" s="41" t="e">
        <f>SUMIF(E15:E40, "&lt;&gt;*", E15:E40)</f>
        <v>#REF!</v>
      </c>
      <c r="F42" s="13"/>
      <c r="G42" s="1"/>
      <c r="H42" s="4"/>
    </row>
    <row r="43" spans="1:10" ht="12.75" customHeight="1" x14ac:dyDescent="0.25">
      <c r="A43" s="4"/>
      <c r="B43" s="27"/>
      <c r="C43" s="4"/>
      <c r="D43" s="4"/>
      <c r="E43" s="4"/>
      <c r="F43" s="28"/>
      <c r="G43" s="4"/>
      <c r="H43" s="4"/>
    </row>
    <row r="44" spans="1:10" ht="17.25" x14ac:dyDescent="0.3">
      <c r="A44" s="1"/>
      <c r="B44" s="10" t="s">
        <v>0</v>
      </c>
      <c r="C44" s="29" t="s">
        <v>66</v>
      </c>
      <c r="D44" s="29"/>
      <c r="E44" s="29"/>
      <c r="F44" s="13" t="s">
        <v>0</v>
      </c>
      <c r="G44" s="1"/>
      <c r="H44" s="4"/>
    </row>
    <row r="45" spans="1:10" ht="15.75" x14ac:dyDescent="0.25">
      <c r="A45" s="1"/>
      <c r="B45" s="10" t="s">
        <v>0</v>
      </c>
      <c r="C45" s="25" t="s">
        <v>68</v>
      </c>
      <c r="D45" s="18">
        <v>1000</v>
      </c>
      <c r="E45" s="39"/>
      <c r="F45" s="13" t="s">
        <v>0</v>
      </c>
      <c r="G45" s="1"/>
      <c r="H45" s="4"/>
      <c r="J45" s="1" t="s">
        <v>74</v>
      </c>
    </row>
    <row r="46" spans="1:10" ht="15.75" x14ac:dyDescent="0.25">
      <c r="A46" s="1"/>
      <c r="B46" s="10" t="s">
        <v>0</v>
      </c>
      <c r="C46" s="25" t="s">
        <v>69</v>
      </c>
      <c r="D46" s="18">
        <v>500</v>
      </c>
      <c r="E46" s="39"/>
      <c r="F46" s="13" t="s">
        <v>0</v>
      </c>
      <c r="G46" s="1"/>
      <c r="H46" s="4"/>
      <c r="J46" t="s">
        <v>75</v>
      </c>
    </row>
    <row r="47" spans="1:10" ht="15.75" x14ac:dyDescent="0.25">
      <c r="A47" s="1"/>
      <c r="B47" s="10" t="s">
        <v>0</v>
      </c>
      <c r="C47" s="25" t="s">
        <v>70</v>
      </c>
      <c r="D47" s="18">
        <v>1250</v>
      </c>
      <c r="E47" s="39"/>
      <c r="F47" s="13" t="s">
        <v>0</v>
      </c>
      <c r="G47" s="1"/>
      <c r="J47" t="s">
        <v>76</v>
      </c>
    </row>
    <row r="48" spans="1:10" ht="15.75" x14ac:dyDescent="0.25">
      <c r="A48" s="1"/>
      <c r="B48" s="10"/>
      <c r="C48" s="25" t="s">
        <v>71</v>
      </c>
      <c r="D48" s="18">
        <v>300</v>
      </c>
      <c r="E48" s="39"/>
      <c r="F48" s="13"/>
      <c r="G48" s="1"/>
    </row>
    <row r="49" spans="1:10" ht="17.25" x14ac:dyDescent="0.3">
      <c r="A49" s="1"/>
      <c r="B49" s="10" t="s">
        <v>0</v>
      </c>
      <c r="C49" s="34" t="s">
        <v>67</v>
      </c>
      <c r="D49" s="35">
        <f>-SUM(D45:D48)</f>
        <v>-3050</v>
      </c>
      <c r="E49" s="29"/>
      <c r="F49" s="13" t="s">
        <v>0</v>
      </c>
      <c r="G49" s="1"/>
      <c r="H49" s="1"/>
    </row>
    <row r="50" spans="1:10" ht="12.75" customHeight="1" x14ac:dyDescent="0.25">
      <c r="A50" s="4"/>
      <c r="B50" s="27"/>
      <c r="C50" s="4"/>
      <c r="D50" s="4"/>
      <c r="E50" s="4"/>
      <c r="F50" s="28"/>
      <c r="G50" s="4"/>
      <c r="H50" s="4"/>
    </row>
    <row r="51" spans="1:10" ht="17.25" x14ac:dyDescent="0.3">
      <c r="A51" s="1"/>
      <c r="B51" s="10" t="s">
        <v>0</v>
      </c>
      <c r="C51" s="26" t="s">
        <v>77</v>
      </c>
      <c r="D51" s="30" t="e">
        <f>D42+D49</f>
        <v>#REF!</v>
      </c>
      <c r="E51" s="26"/>
      <c r="F51" s="13" t="s">
        <v>0</v>
      </c>
      <c r="G51" s="1"/>
      <c r="H51" s="1"/>
    </row>
    <row r="52" spans="1:10" ht="17.25" x14ac:dyDescent="0.3">
      <c r="A52" s="1"/>
      <c r="B52" s="10"/>
      <c r="C52" s="26" t="s">
        <v>78</v>
      </c>
      <c r="D52" s="30" t="e">
        <f>D42+E42+D49</f>
        <v>#REF!</v>
      </c>
      <c r="E52" s="26"/>
      <c r="F52" s="13"/>
      <c r="G52" s="1"/>
      <c r="H52" s="1"/>
    </row>
    <row r="53" spans="1:10" ht="8.25" customHeight="1" thickBot="1" x14ac:dyDescent="0.3">
      <c r="A53" s="1"/>
      <c r="B53" s="31" t="s">
        <v>0</v>
      </c>
      <c r="C53" s="32"/>
      <c r="D53" s="32"/>
      <c r="E53" s="32"/>
      <c r="F53" s="33" t="s">
        <v>0</v>
      </c>
      <c r="G53" s="1"/>
      <c r="H53" s="1"/>
    </row>
    <row r="54" spans="1:10" x14ac:dyDescent="0.25">
      <c r="A54" s="1"/>
      <c r="G54" s="4"/>
      <c r="H54" s="4"/>
      <c r="J54" t="s">
        <v>79</v>
      </c>
    </row>
    <row r="55" spans="1:10" x14ac:dyDescent="0.25">
      <c r="A55" s="1"/>
      <c r="G55" s="1"/>
      <c r="H55" s="1"/>
      <c r="J55" t="s">
        <v>80</v>
      </c>
    </row>
    <row r="56" spans="1:10" x14ac:dyDescent="0.25">
      <c r="A56" s="1"/>
      <c r="G56" s="1"/>
      <c r="H56" s="1"/>
    </row>
    <row r="57" spans="1:10" ht="15.75" x14ac:dyDescent="0.25">
      <c r="A57" s="1"/>
      <c r="B57" s="1"/>
      <c r="C57" s="2"/>
      <c r="D57" s="2"/>
      <c r="E57" s="2"/>
      <c r="F57" s="1"/>
      <c r="G57" s="1"/>
      <c r="H57" s="1"/>
    </row>
  </sheetData>
  <mergeCells count="7">
    <mergeCell ref="C3:E3"/>
    <mergeCell ref="C34:E35"/>
    <mergeCell ref="D6:E6"/>
    <mergeCell ref="D7:E7"/>
    <mergeCell ref="D8:E8"/>
    <mergeCell ref="D9:E9"/>
    <mergeCell ref="C4:E4"/>
  </mergeCells>
  <dataValidations count="1">
    <dataValidation type="list" allowBlank="1" showInputMessage="1" showErrorMessage="1" sqref="D21 D36:D40" xr:uid="{8D430400-AAB7-441A-A343-09A23978F0D7}">
      <formula1>#REF!</formula1>
    </dataValidation>
  </dataValidations>
  <pageMargins left="0.7" right="0.7" top="0.75" bottom="0.75" header="0.3" footer="0.3"/>
  <pageSetup scale="45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C82B80C90DC4F40AB8D13425DCA6004" ma:contentTypeVersion="18" ma:contentTypeDescription="Create a new document." ma:contentTypeScope="" ma:versionID="a0305cc728ddac0f420debdbfce705cc">
  <xsd:schema xmlns:xsd="http://www.w3.org/2001/XMLSchema" xmlns:xs="http://www.w3.org/2001/XMLSchema" xmlns:p="http://schemas.microsoft.com/office/2006/metadata/properties" xmlns:ns2="c4a9f486-3706-4bb5-8702-a0faecbedf66" xmlns:ns3="1bba755c-a2a8-4eb9-b2fd-ddc52f3a9cbe" targetNamespace="http://schemas.microsoft.com/office/2006/metadata/properties" ma:root="true" ma:fieldsID="9ae0a7338d7cfdda84c89994d3627820" ns2:_="" ns3:_="">
    <xsd:import namespace="c4a9f486-3706-4bb5-8702-a0faecbedf66"/>
    <xsd:import namespace="1bba755c-a2a8-4eb9-b2fd-ddc52f3a9c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Caption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4a9f486-3706-4bb5-8702-a0faecbedf6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Caption" ma:index="20" nillable="true" ma:displayName="Caption" ma:format="Dropdown" ma:internalName="Caption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194ec205-e531-4273-b5c1-c60c5be213b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ba755c-a2a8-4eb9-b2fd-ddc52f3a9cbe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665e5fdb-1713-4ab4-869a-5507ae3bba38}" ma:internalName="TaxCatchAll" ma:showField="CatchAllData" ma:web="1bba755c-a2a8-4eb9-b2fd-ddc52f3a9cb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c4a9f486-3706-4bb5-8702-a0faecbedf66">
      <Terms xmlns="http://schemas.microsoft.com/office/infopath/2007/PartnerControls"/>
    </lcf76f155ced4ddcb4097134ff3c332f>
    <Caption xmlns="c4a9f486-3706-4bb5-8702-a0faecbedf66" xsi:nil="true"/>
    <TaxCatchAll xmlns="1bba755c-a2a8-4eb9-b2fd-ddc52f3a9cbe" xsi:nil="true"/>
  </documentManagement>
</p:properties>
</file>

<file path=customXml/itemProps1.xml><?xml version="1.0" encoding="utf-8"?>
<ds:datastoreItem xmlns:ds="http://schemas.openxmlformats.org/officeDocument/2006/customXml" ds:itemID="{BFFDEDED-66B1-47CF-B201-EB58B9EC1D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4a9f486-3706-4bb5-8702-a0faecbedf66"/>
    <ds:schemaRef ds:uri="1bba755c-a2a8-4eb9-b2fd-ddc52f3a9c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CB17EAC2-19BC-4F5F-81FC-6C7A02E808C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1AD0F5-C170-4782-A879-4C5F51E2124D}">
  <ds:schemaRefs>
    <ds:schemaRef ds:uri="http://schemas.microsoft.com/office/2006/documentManagement/types"/>
    <ds:schemaRef ds:uri="http://purl.org/dc/elements/1.1/"/>
    <ds:schemaRef ds:uri="c4a9f486-3706-4bb5-8702-a0faecbedf66"/>
    <ds:schemaRef ds:uri="http://purl.org/dc/terms/"/>
    <ds:schemaRef ds:uri="http://schemas.microsoft.com/office/infopath/2007/PartnerControls"/>
    <ds:schemaRef ds:uri="1bba755c-a2a8-4eb9-b2fd-ddc52f3a9cbe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Student Budget (2)</vt:lpstr>
      <vt:lpstr>Faculty Budget</vt:lpstr>
      <vt:lpstr>'Student Budget (2)'!Print_Area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Marnie Kohl</dc:creator>
  <cp:keywords/>
  <dc:description/>
  <cp:lastModifiedBy>Marnie Kohl</cp:lastModifiedBy>
  <cp:revision/>
  <cp:lastPrinted>2024-09-12T14:37:21Z</cp:lastPrinted>
  <dcterms:created xsi:type="dcterms:W3CDTF">2024-06-21T14:35:54Z</dcterms:created>
  <dcterms:modified xsi:type="dcterms:W3CDTF">2025-02-13T17:09:59Z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0x0101004C82B80C90DC4F40AB8D13425DCA6004</vt:lpwstr>
  </property>
  <property fmtid="{D5CDD505-2E9C-101B-9397-08002B2CF9AE}" pid="3" name="MediaServiceImageTags">
    <vt:lpwstr/>
  </property>
</Properties>
</file>